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附件1!$A$3:$G$26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_xlnm.Print_Area" localSheetId="0">附件1!$A$1:$G$20</definedName>
    <definedName name="_xlnm.Print_Titles" localSheetId="0">附件1!$3:$3</definedName>
    <definedName name="_123" localSheetId="0">OFFSET(#REF!,,,COUNTA(#REF!)-1)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dd" localSheetId="0">#REF!</definedName>
    <definedName name="fjsldkfjsdljflsdkjf" localSheetId="0">#REF!</definedName>
    <definedName name="hhhh" localSheetId="0">#REF!</definedName>
    <definedName name="kkkk" localSheetId="0">#REF!</definedName>
    <definedName name="Print_Area_MI" localSheetId="0">#REF!</definedName>
    <definedName name="qqqqqqqqqqqqqqqqqqqqqqq" localSheetId="0">#REF!</definedName>
    <definedName name="sheng" localSheetId="0">#REF!</definedName>
    <definedName name="北京市行政区划" localSheetId="0">#REF!</definedName>
    <definedName name="财政供养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类型" localSheetId="0">#REF!</definedName>
    <definedName name="区划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FAMERangeexchebAD12" localSheetId="0">#REF!</definedName>
    <definedName name="FAMERangeirsAD12" localSheetId="0">#REF!</definedName>
    <definedName name="FAMERangeMGSV" localSheetId="0">#REF!</definedName>
    <definedName name="FAMERangeMGSVAB10" localSheetId="0">#REF!</definedName>
    <definedName name="FAMERangeMGSVAB11" localSheetId="0">#REF!</definedName>
    <definedName name="FAMERangeMGSVAB12" localSheetId="0">#REF!</definedName>
    <definedName name="FAMERangeMGSVAB13" localSheetId="0">#REF!</definedName>
    <definedName name="FAMERangeMGSVAB14" localSheetId="0">#REF!</definedName>
    <definedName name="FAMERangeMGSVAB15" localSheetId="0">#REF!</definedName>
    <definedName name="FAMERangeMGSVAB16" localSheetId="0">#REF!</definedName>
    <definedName name="FAMERangeMGSVAB17" localSheetId="0">#REF!</definedName>
    <definedName name="FAMERangeMGSVAB18" localSheetId="0">#REF!</definedName>
    <definedName name="FAMERangeMGSVAB19" localSheetId="0">#REF!</definedName>
    <definedName name="FAMERangeMGSVAB20" localSheetId="0">#REF!</definedName>
    <definedName name="FAMERangeMGSVAB21" localSheetId="0">#REF!</definedName>
    <definedName name="FAMERangeMGSVAB22" localSheetId="0">#REF!</definedName>
    <definedName name="FAMERangeMGSVAB23" localSheetId="0">#REF!</definedName>
    <definedName name="FAMERangeMGSVAB24" localSheetId="0">#REF!</definedName>
    <definedName name="FAMERangeMGSVAB25" localSheetId="0">#REF!</definedName>
    <definedName name="FAMERangeMGSVAB26" localSheetId="0">#REF!</definedName>
    <definedName name="FAMERangeMGSVAB27" localSheetId="0">#REF!</definedName>
    <definedName name="FAMERangeMGSVAB28" localSheetId="0">#REF!</definedName>
    <definedName name="FAMERangeMGSVAB29" localSheetId="0">#REF!</definedName>
    <definedName name="FAMERangeMGSVAB30" localSheetId="0">#REF!</definedName>
    <definedName name="FAMERangeMGSVAB31" localSheetId="0">#REF!</definedName>
    <definedName name="FAMERangeMGSVAB32" localSheetId="0">#REF!</definedName>
    <definedName name="FAMERangeMGSVAB33" localSheetId="0">#REF!</definedName>
    <definedName name="FAMERangeMGSVAB34" localSheetId="0">#REF!</definedName>
    <definedName name="FAMERangeMGSVAB35" localSheetId="0">#REF!</definedName>
    <definedName name="FAMERangeMGSVAB36" localSheetId="0">#REF!</definedName>
    <definedName name="FAMERangeMGSVAB38" localSheetId="0">#REF!</definedName>
    <definedName name="FAMERangeMGSVAB5" localSheetId="0">#REF!</definedName>
    <definedName name="FAMERangeMGSVAB6" localSheetId="0">#REF!</definedName>
    <definedName name="FAMERangeMGSVAB7" localSheetId="0">#REF!</definedName>
    <definedName name="FAMERangeMGSVAB8" localSheetId="0">#REF!</definedName>
    <definedName name="FAMERangeMGSVAB9" localSheetId="0">#REF!</definedName>
    <definedName name="FAMERangeMGSVAC10" localSheetId="0">#REF!</definedName>
    <definedName name="FAMERangeMGSVAC11" localSheetId="0">#REF!</definedName>
    <definedName name="FAMERangeMGSVAC12" localSheetId="0">#REF!</definedName>
    <definedName name="FAMERangeMGSVAC13" localSheetId="0">#REF!</definedName>
    <definedName name="FAMERangeMGSVAC14" localSheetId="0">#REF!</definedName>
    <definedName name="FAMERangeMGSVAC15" localSheetId="0">#REF!</definedName>
    <definedName name="FAMERangeMGSVAC16" localSheetId="0">#REF!</definedName>
    <definedName name="FAMERangeMGSVAC17" localSheetId="0">#REF!</definedName>
    <definedName name="FAMERangeMGSVAC18" localSheetId="0">#REF!</definedName>
    <definedName name="FAMERangeMGSVAC19" localSheetId="0">#REF!</definedName>
    <definedName name="FAMERangeMGSVAC20" localSheetId="0">#REF!</definedName>
    <definedName name="FAMERangeMGSVAC21" localSheetId="0">#REF!</definedName>
    <definedName name="FAMERangeMGSVAC22" localSheetId="0">#REF!</definedName>
    <definedName name="FAMERangeMGSVAC23" localSheetId="0">#REF!</definedName>
    <definedName name="FAMERangeMGSVAC24" localSheetId="0">#REF!</definedName>
    <definedName name="FAMERangeMGSVAC25" localSheetId="0">#REF!</definedName>
    <definedName name="FAMERangeMGSVAC26" localSheetId="0">#REF!</definedName>
    <definedName name="FAMERangeMGSVAC27" localSheetId="0">#REF!</definedName>
    <definedName name="FAMERangeMGSVAC28" localSheetId="0">#REF!</definedName>
    <definedName name="FAMERangeMGSVAC29" localSheetId="0">#REF!</definedName>
    <definedName name="FAMERangeMGSVAC30" localSheetId="0">#REF!</definedName>
    <definedName name="FAMERangeMGSVAC31" localSheetId="0">#REF!</definedName>
    <definedName name="FAMERangeMGSVAC32" localSheetId="0">#REF!</definedName>
    <definedName name="FAMERangeMGSVAC33" localSheetId="0">#REF!</definedName>
    <definedName name="FAMERangeMGSVAC34" localSheetId="0">#REF!</definedName>
    <definedName name="FAMERangeMGSVAC35" localSheetId="0">#REF!</definedName>
    <definedName name="FAMERangeMGSVAC36" localSheetId="0">#REF!</definedName>
    <definedName name="FAMERangeMGSVAC38" localSheetId="0">#REF!</definedName>
    <definedName name="FAMERangeMGSVAC5" localSheetId="0">#REF!</definedName>
    <definedName name="FAMERangeMGSVAC6" localSheetId="0">#REF!</definedName>
    <definedName name="FAMERangeMGSVAC7" localSheetId="0">#REF!</definedName>
    <definedName name="FAMERangeMGSVAC8" localSheetId="0">#REF!</definedName>
    <definedName name="FAMERangeMGSVAC9" localSheetId="0">#REF!</definedName>
    <definedName name="FAMERangeMGSVAD10" localSheetId="0">#REF!</definedName>
    <definedName name="FAMERangeMGSVAD11" localSheetId="0">#REF!</definedName>
    <definedName name="FAMERangeMGSVAD12" localSheetId="0">#REF!</definedName>
    <definedName name="FAMERangeMGSVAD13" localSheetId="0">#REF!</definedName>
    <definedName name="FAMERangeMGSVAD14" localSheetId="0">#REF!</definedName>
    <definedName name="FAMERangeMGSVAD15" localSheetId="0">#REF!</definedName>
    <definedName name="FAMERangeMGSVAD16" localSheetId="0">#REF!</definedName>
    <definedName name="FAMERangeMGSVAD17" localSheetId="0">#REF!</definedName>
    <definedName name="FAMERangeMGSVAD18" localSheetId="0">#REF!</definedName>
    <definedName name="FAMERangeMGSVAD19" localSheetId="0">#REF!</definedName>
    <definedName name="FAMERangeMGSVAD20" localSheetId="0">#REF!</definedName>
    <definedName name="FAMERangeMGSVAD21" localSheetId="0">#REF!</definedName>
    <definedName name="FAMERangeMGSVAD22" localSheetId="0">#REF!</definedName>
    <definedName name="FAMERangeMGSVAD23" localSheetId="0">#REF!</definedName>
    <definedName name="FAMERangeMGSVAD24" localSheetId="0">#REF!</definedName>
    <definedName name="FAMERangeMGSVAD25" localSheetId="0">#REF!</definedName>
    <definedName name="FAMERangeMGSVAD26" localSheetId="0">#REF!</definedName>
    <definedName name="FAMERangeMGSVAD27" localSheetId="0">#REF!</definedName>
    <definedName name="FAMERangeMGSVAD28" localSheetId="0">#REF!</definedName>
    <definedName name="FAMERangeMGSVAD29" localSheetId="0">#REF!</definedName>
    <definedName name="FAMERangeMGSVAD30" localSheetId="0">#REF!</definedName>
    <definedName name="FAMERangeMGSVAD31" localSheetId="0">#REF!</definedName>
    <definedName name="FAMERangeMGSVAD32" localSheetId="0">#REF!</definedName>
    <definedName name="FAMERangeMGSVAD33" localSheetId="0">#REF!</definedName>
    <definedName name="FAMERangeMGSVAD34" localSheetId="0">#REF!</definedName>
    <definedName name="FAMERangeMGSVAD35" localSheetId="0">#REF!</definedName>
    <definedName name="FAMERangeMGSVAD36" localSheetId="0">#REF!</definedName>
    <definedName name="FAMERangeMGSVAD38" localSheetId="0">#REF!</definedName>
    <definedName name="FAMERangeMGSVAD5" localSheetId="0">#REF!</definedName>
    <definedName name="FAMERangeMGSVAD6" localSheetId="0">#REF!</definedName>
    <definedName name="FAMERangeMGSVAD7" localSheetId="0">#REF!</definedName>
    <definedName name="FAMERangeMGSVAD8" localSheetId="0">#REF!</definedName>
    <definedName name="FAMERangeMGSVAD9" localSheetId="0">#REF!</definedName>
    <definedName name="summary" localSheetId="0">#REF!</definedName>
    <definedName name="UniqueRange_37" localSheetId="0">#REF!</definedName>
    <definedName name="UniqueRange_38" localSheetId="0">#REF!</definedName>
    <definedName name="UniqueRange_39" localSheetId="0">#REF!</definedName>
    <definedName name="UniqueRange_40" localSheetId="0">#REF!</definedName>
    <definedName name="UniqueRange_41" localSheetId="0">#REF!</definedName>
    <definedName name="UniqueRange_42" localSheetId="0">#REF!</definedName>
    <definedName name="UniqueRange_43" localSheetId="0">#REF!</definedName>
    <definedName name="UniqueRange_44" localSheetId="0">#REF!</definedName>
    <definedName name="UniqueRange_45" localSheetId="0">#REF!</definedName>
    <definedName name="UniqueRange_46" localSheetId="0">#REF!</definedName>
    <definedName name="UniqueRange_47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<sst xmlns="http://schemas.openxmlformats.org/spreadsheetml/2006/main" count="62" uniqueCount="39">
  <si>
    <t>市本级2025年11月地方政府债券还本付息计划表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</si>
  <si>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</si>
  <si>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</si>
  <si>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</si>
  <si>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</si>
  <si>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</si>
  <si>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</si>
  <si>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</si>
  <si>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</si>
  <si>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2022年福建省地方政府再融资一般债券（四期）</t>
  </si>
  <si>
    <t>11月</t>
  </si>
  <si>
    <t>10</t>
  </si>
  <si>
    <t>2.77</t>
  </si>
  <si>
    <t>2021年福建省交通基础设施专项债券（五期）——2021年福建省政府专项债券（三十七期），2171233,21福建债49</t>
  </si>
  <si>
    <t>3.55</t>
  </si>
  <si>
    <t>2021年福建省生态环保水利专项债券（七期）——2021年福建省政府专项债券（四十三期）,2171239,21福建债55</t>
  </si>
  <si>
    <t>2019年福建省政府一般债券（四期）104597</t>
  </si>
  <si>
    <t xml:space="preserve">2020年福建省地方政府再融资一般债券（一期）2005370 </t>
  </si>
  <si>
    <t xml:space="preserve">2020年福建省地方政府再融资专项债券（一期）2005371 </t>
  </si>
  <si>
    <t xml:space="preserve">2020年福建省政府专项债券（二十一期）2005604 </t>
  </si>
  <si>
    <t xml:space="preserve">2020年福建省政府专项债券（二十四期）2005607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</si>
  <si>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</si>
  <si>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</si>
  <si>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</si>
  <si>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2020年福建省政府专项债券（二十三期）2005606 </t>
  </si>
  <si>
    <t xml:space="preserve">2020年福建省政府专项债券（二十六期）2005609 </t>
  </si>
  <si>
    <t xml:space="preserve">2020年福建省政府专项债券（二十九期）2005612 </t>
  </si>
  <si>
    <t>2020年福建省政府专项债券（三十期）2005613</t>
  </si>
  <si>
    <t>2015年福建省政府专项债券（十期）1555044</t>
  </si>
  <si>
    <t>2015年福建省政府一般债券（二十期）1555048</t>
  </si>
  <si>
    <t>2024年福建省收费公路专项债券（二期）——2024年福建省政府专项债券（六期）</t>
  </si>
  <si>
    <t>2.61%</t>
  </si>
  <si>
    <t>2024年福建省高质量发展专项债券（八期）——2024年福建省政府专项债券（十期）</t>
  </si>
  <si>
    <t>2.65%</t>
  </si>
  <si>
    <t>2024年福建省地方政府再融资专项债券（三期）</t>
  </si>
  <si>
    <t>2.35%</t>
  </si>
  <si>
    <t>2025年福建省收费公路专项债券（二期）——2025年福建省政府专项债券（七期）</t>
  </si>
  <si>
    <t>2025年福建省高质量发展专项债券（七期）——2025年福建省政府专项债券（十一期）</t>
  </si>
  <si>
    <t>2025年福建省高质量发展专项债券（九期）——2025年福建省政府专项债券（十三期）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</si>
</sst>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176" fontId="7" fillId="2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36824;&#26412;&#20184;&#24687;&#35745;&#21010;&#34920;%20-%20&#21253;&#21547;&#19979;&#21322;&#24180;%20%2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再融资原数"/>
      <sheetName val="再融资-实际还本"/>
      <sheetName val="分月本息"/>
      <sheetName val="本金"/>
      <sheetName val="市本级再融资底稿"/>
      <sheetName val="再融资申请表"/>
      <sheetName val="省厅表格"/>
      <sheetName val="附件1 (打印)"/>
      <sheetName val="附件1"/>
      <sheetName val="附件2"/>
      <sheetName val="附件3"/>
      <sheetName val="分月"/>
      <sheetName val="发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26"/>
  <sheetViews>
    <sheetView tabSelected="1" zoomScale="85" zoomScaleNormal="85" workbookViewId="0">
      <pane ySplit="3" topLeftCell="A4" activePane="bottomLeft" state="frozen"/>
      <selection/>
      <selection pane="bottomLeft" activeCell="N11" sqref="N11"/>
    </sheetView>
  </sheetViews>
  <sheetFormatPr defaultColWidth="9" defaultRowHeight="25" customHeight="1" outlineLevelCol="6"/>
  <cols>
    <col min="1" max="1" width="44.125" style="6" customWidth="1"/>
    <col min="2" max="2" width="8.525" style="7" customWidth="1"/>
    <col min="3" max="3" width="20.375" style="8" customWidth="1"/>
    <col min="4" max="4" width="5.43333333333333" style="9" customWidth="1"/>
    <col min="5" max="5" width="6.75833333333333" style="7" customWidth="1"/>
    <col min="6" max="7" width="19.375" style="8" customWidth="1"/>
    <col min="8" max="16384" width="9" style="3"/>
  </cols>
  <sheetData>
    <row r="1" s="1" customFormat="1" ht="20.25" spans="1:7">
      <c r="A1" s="10" t="s">
        <v>0</v>
      </c>
      <c r="B1" s="11"/>
      <c r="C1" s="12"/>
      <c r="D1" s="13"/>
      <c r="E1" s="11"/>
      <c r="F1" s="12"/>
      <c r="G1" s="12"/>
    </row>
    <row r="2" s="1" customFormat="1" ht="24" customHeight="1" spans="1:7">
      <c r="A2" s="6"/>
      <c r="B2" s="7"/>
      <c r="C2" s="14"/>
      <c r="D2" s="9"/>
      <c r="E2" s="7"/>
      <c r="F2" s="14"/>
      <c r="G2" s="15" t="s">
        <v>1</v>
      </c>
    </row>
    <row r="3" s="2" customFormat="1" ht="40" customHeight="1" spans="1:7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7" t="s">
        <v>7</v>
      </c>
      <c r="G3" s="17" t="s">
        <v>8</v>
      </c>
    </row>
    <row r="4" s="3" customFormat="1" customHeight="1" spans="1:7">
      <c r="A4" s="19" t="s">
        <v>9</v>
      </c>
      <c r="B4" s="20" t="s">
        <v>10</v>
      </c>
      <c r="C4" s="21">
        <v>63340000</v>
      </c>
      <c r="D4" s="22" t="s">
        <v>11</v>
      </c>
      <c r="E4" s="20" t="s">
        <v>12</v>
      </c>
      <c r="F4" s="21"/>
      <c r="G4" s="21">
        <f>C4*E4/200</f>
        <v>877259</v>
      </c>
    </row>
    <row r="5" s="4" customFormat="1" customHeight="1" spans="1:7">
      <c r="A5" s="19" t="s">
        <v>13</v>
      </c>
      <c r="B5" s="20" t="s">
        <v>10</v>
      </c>
      <c r="C5" s="21">
        <v>350000000</v>
      </c>
      <c r="D5" s="22">
        <v>20</v>
      </c>
      <c r="E5" s="20" t="s">
        <v>14</v>
      </c>
      <c r="F5" s="23"/>
      <c r="G5" s="23">
        <f>C5*E5/200</f>
        <v>6212500</v>
      </c>
    </row>
    <row r="6" s="4" customFormat="1" customHeight="1" spans="1:7">
      <c r="A6" s="19" t="s">
        <v>15</v>
      </c>
      <c r="B6" s="20" t="s">
        <v>10</v>
      </c>
      <c r="C6" s="21">
        <v>987500000</v>
      </c>
      <c r="D6" s="22">
        <v>20</v>
      </c>
      <c r="E6" s="20" t="s">
        <v>14</v>
      </c>
      <c r="F6" s="23"/>
      <c r="G6" s="23">
        <f>C6*E6/200</f>
        <v>17528125</v>
      </c>
    </row>
    <row r="7" s="3" customFormat="1" customHeight="1" spans="1:7">
      <c r="A7" s="24" t="s">
        <v>16</v>
      </c>
      <c r="B7" s="20" t="s">
        <v>10</v>
      </c>
      <c r="C7" s="25">
        <f>239870000-35000000</f>
        <v>204870000</v>
      </c>
      <c r="D7" s="26">
        <v>10</v>
      </c>
      <c r="E7" s="27">
        <v>3.63</v>
      </c>
      <c r="F7" s="21"/>
      <c r="G7" s="21">
        <f>C7*E7/100/2</f>
        <v>3718390.5</v>
      </c>
    </row>
    <row r="8" s="3" customFormat="1" customHeight="1" spans="1:7">
      <c r="A8" s="19" t="s">
        <v>17</v>
      </c>
      <c r="B8" s="20" t="s">
        <v>10</v>
      </c>
      <c r="C8" s="21">
        <v>150140000</v>
      </c>
      <c r="D8" s="26">
        <v>10</v>
      </c>
      <c r="E8" s="28">
        <v>2.94</v>
      </c>
      <c r="F8" s="21"/>
      <c r="G8" s="21">
        <f t="shared" ref="G8:G11" si="0">C8*E8/200</f>
        <v>2207058</v>
      </c>
    </row>
    <row r="9" s="3" customFormat="1" customHeight="1" spans="1:7">
      <c r="A9" s="19" t="s">
        <v>18</v>
      </c>
      <c r="B9" s="20" t="s">
        <v>10</v>
      </c>
      <c r="C9" s="21">
        <v>7000000</v>
      </c>
      <c r="D9" s="26">
        <v>10</v>
      </c>
      <c r="E9" s="28">
        <v>2.94</v>
      </c>
      <c r="F9" s="21"/>
      <c r="G9" s="21">
        <f t="shared" si="0"/>
        <v>102900</v>
      </c>
    </row>
    <row r="10" s="3" customFormat="1" customHeight="1" spans="1:7">
      <c r="A10" s="19" t="s">
        <v>19</v>
      </c>
      <c r="B10" s="20" t="s">
        <v>10</v>
      </c>
      <c r="C10" s="21">
        <v>13000000</v>
      </c>
      <c r="D10" s="26">
        <v>10</v>
      </c>
      <c r="E10" s="28">
        <v>2.95</v>
      </c>
      <c r="F10" s="21"/>
      <c r="G10" s="21">
        <f t="shared" si="0"/>
        <v>191750</v>
      </c>
    </row>
    <row r="11" s="3" customFormat="1" customHeight="1" spans="1:7">
      <c r="A11" s="19" t="s">
        <v>20</v>
      </c>
      <c r="B11" s="20" t="s">
        <v>10</v>
      </c>
      <c r="C11" s="21">
        <v>30000000</v>
      </c>
      <c r="D11" s="26">
        <v>10</v>
      </c>
      <c r="E11" s="28">
        <v>2.95</v>
      </c>
      <c r="F11" s="21"/>
      <c r="G11" s="21">
        <f t="shared" si="0"/>
        <v>442500</v>
      </c>
    </row>
    <row r="12" s="3" customFormat="1" customHeight="1" spans="1:7">
      <c r="A12" s="19" t="s">
        <v>21</v>
      </c>
      <c r="B12" s="20" t="s">
        <v>10</v>
      </c>
      <c r="C12" s="21">
        <v>333600000</v>
      </c>
      <c r="D12" s="26">
        <v>10</v>
      </c>
      <c r="E12" s="27">
        <v>3.56</v>
      </c>
      <c r="F12" s="21">
        <v>333600000</v>
      </c>
      <c r="G12" s="21">
        <f>C12*E12/100/2</f>
        <v>5938080</v>
      </c>
    </row>
    <row r="13" s="3" customFormat="1" customHeight="1" spans="1:7">
      <c r="A13" s="19" t="s">
        <v>22</v>
      </c>
      <c r="B13" s="20" t="s">
        <v>10</v>
      </c>
      <c r="C13" s="21">
        <v>33000000</v>
      </c>
      <c r="D13" s="26">
        <v>10</v>
      </c>
      <c r="E13" s="27">
        <v>3.56</v>
      </c>
      <c r="F13" s="21">
        <v>33000000</v>
      </c>
      <c r="G13" s="21">
        <f>C13*E13/100/2</f>
        <v>587400</v>
      </c>
    </row>
    <row r="14" s="3" customFormat="1" customHeight="1" spans="1:7">
      <c r="A14" s="19" t="s">
        <v>23</v>
      </c>
      <c r="B14" s="20" t="s">
        <v>10</v>
      </c>
      <c r="C14" s="21">
        <v>400000000</v>
      </c>
      <c r="D14" s="26">
        <v>15</v>
      </c>
      <c r="E14" s="28">
        <v>3.45</v>
      </c>
      <c r="F14" s="21"/>
      <c r="G14" s="21">
        <f t="shared" ref="G14:G18" si="1">C14*E14/200</f>
        <v>6900000</v>
      </c>
    </row>
    <row r="15" s="3" customFormat="1" customHeight="1" spans="1:7">
      <c r="A15" s="19" t="s">
        <v>24</v>
      </c>
      <c r="B15" s="20" t="s">
        <v>10</v>
      </c>
      <c r="C15" s="25">
        <f>378000000-378000000</f>
        <v>0</v>
      </c>
      <c r="D15" s="26">
        <v>20</v>
      </c>
      <c r="E15" s="28">
        <v>3.57</v>
      </c>
      <c r="F15" s="21"/>
      <c r="G15" s="21">
        <f t="shared" si="1"/>
        <v>0</v>
      </c>
    </row>
    <row r="16" s="3" customFormat="1" customHeight="1" spans="1:7">
      <c r="A16" s="19" t="s">
        <v>25</v>
      </c>
      <c r="B16" s="20" t="s">
        <v>10</v>
      </c>
      <c r="C16" s="25">
        <f>110000000-110000000</f>
        <v>0</v>
      </c>
      <c r="D16" s="26">
        <v>20</v>
      </c>
      <c r="E16" s="28">
        <v>3.57</v>
      </c>
      <c r="F16" s="21"/>
      <c r="G16" s="21">
        <f t="shared" si="1"/>
        <v>0</v>
      </c>
    </row>
    <row r="17" s="3" customFormat="1" customHeight="1" spans="1:7">
      <c r="A17" s="19" t="s">
        <v>26</v>
      </c>
      <c r="B17" s="20" t="s">
        <v>10</v>
      </c>
      <c r="C17" s="21">
        <v>50000000</v>
      </c>
      <c r="D17" s="26">
        <v>15</v>
      </c>
      <c r="E17" s="28">
        <v>3.45</v>
      </c>
      <c r="F17" s="21"/>
      <c r="G17" s="21">
        <f t="shared" si="1"/>
        <v>862500</v>
      </c>
    </row>
    <row r="18" s="3" customFormat="1" customHeight="1" spans="1:7">
      <c r="A18" s="19" t="s">
        <v>27</v>
      </c>
      <c r="B18" s="20" t="s">
        <v>10</v>
      </c>
      <c r="C18" s="21">
        <v>100000000</v>
      </c>
      <c r="D18" s="26">
        <v>20</v>
      </c>
      <c r="E18" s="28">
        <v>3.57</v>
      </c>
      <c r="F18" s="21"/>
      <c r="G18" s="21">
        <f t="shared" si="1"/>
        <v>1785000</v>
      </c>
    </row>
    <row r="19" s="3" customFormat="1" customHeight="1" spans="1:7">
      <c r="A19" s="19" t="s">
        <v>28</v>
      </c>
      <c r="B19" s="20" t="s">
        <v>10</v>
      </c>
      <c r="C19" s="21">
        <v>560830000</v>
      </c>
      <c r="D19" s="26">
        <v>10</v>
      </c>
      <c r="E19" s="27">
        <v>3.3</v>
      </c>
      <c r="F19" s="21">
        <v>560830000</v>
      </c>
      <c r="G19" s="21">
        <f>C19*E19/100/2</f>
        <v>9253695</v>
      </c>
    </row>
    <row r="20" s="3" customFormat="1" customHeight="1" spans="1:7">
      <c r="A20" s="19" t="s">
        <v>29</v>
      </c>
      <c r="B20" s="20" t="s">
        <v>10</v>
      </c>
      <c r="C20" s="21">
        <v>30340000</v>
      </c>
      <c r="D20" s="26">
        <v>10</v>
      </c>
      <c r="E20" s="27">
        <v>3.3</v>
      </c>
      <c r="F20" s="21">
        <v>30340000</v>
      </c>
      <c r="G20" s="21">
        <f>C20*E20/100/2</f>
        <v>500610</v>
      </c>
    </row>
    <row r="21" s="5" customFormat="1" ht="26" customHeight="1" spans="1:7">
      <c r="A21" s="29" t="s">
        <v>30</v>
      </c>
      <c r="B21" s="20" t="s">
        <v>10</v>
      </c>
      <c r="C21" s="23">
        <v>118800000</v>
      </c>
      <c r="D21" s="30">
        <v>15</v>
      </c>
      <c r="E21" s="30" t="s">
        <v>31</v>
      </c>
      <c r="F21" s="31"/>
      <c r="G21" s="31">
        <f>C21*E21/2</f>
        <v>1550340</v>
      </c>
    </row>
    <row r="22" s="5" customFormat="1" ht="26" customHeight="1" spans="1:7">
      <c r="A22" s="29" t="s">
        <v>32</v>
      </c>
      <c r="B22" s="20" t="s">
        <v>10</v>
      </c>
      <c r="C22" s="23">
        <v>83700000</v>
      </c>
      <c r="D22" s="30">
        <v>20</v>
      </c>
      <c r="E22" s="30" t="s">
        <v>33</v>
      </c>
      <c r="F22" s="31"/>
      <c r="G22" s="31">
        <f>C22*E22/2</f>
        <v>1109025</v>
      </c>
    </row>
    <row r="23" s="5" customFormat="1" ht="26" customHeight="1" spans="1:7">
      <c r="A23" s="29" t="s">
        <v>34</v>
      </c>
      <c r="B23" s="20" t="s">
        <v>10</v>
      </c>
      <c r="C23" s="32">
        <f>319380000-13750000-88700000</f>
        <v>216930000</v>
      </c>
      <c r="D23" s="30">
        <v>10</v>
      </c>
      <c r="E23" s="30" t="s">
        <v>35</v>
      </c>
      <c r="F23" s="31"/>
      <c r="G23" s="31">
        <f>C23*E23/2</f>
        <v>2548927.5</v>
      </c>
    </row>
    <row r="24" customHeight="1" spans="1:7">
      <c r="A24" s="33" t="s">
        <v>36</v>
      </c>
      <c r="B24" s="34" t="s">
        <v>10</v>
      </c>
      <c r="C24" s="23">
        <v>129600000</v>
      </c>
      <c r="D24" s="30">
        <v>15</v>
      </c>
      <c r="E24" s="35">
        <v>0.0203</v>
      </c>
      <c r="F24" s="31"/>
      <c r="G24" s="31">
        <v>1315440</v>
      </c>
    </row>
    <row r="25" customHeight="1" spans="1:7">
      <c r="A25" s="33" t="s">
        <v>37</v>
      </c>
      <c r="B25" s="34" t="s">
        <v>10</v>
      </c>
      <c r="C25" s="23">
        <v>155000000</v>
      </c>
      <c r="D25" s="30">
        <v>10</v>
      </c>
      <c r="E25" s="35">
        <v>0.018</v>
      </c>
      <c r="F25" s="31"/>
      <c r="G25" s="31">
        <v>1395000</v>
      </c>
    </row>
    <row r="26" customHeight="1" spans="1:7">
      <c r="A26" s="33" t="s">
        <v>38</v>
      </c>
      <c r="B26" s="34" t="s">
        <v>10</v>
      </c>
      <c r="C26" s="23">
        <v>550000000</v>
      </c>
      <c r="D26" s="30">
        <v>20</v>
      </c>
      <c r="E26" s="35">
        <v>0.0207</v>
      </c>
      <c r="F26" s="31"/>
      <c r="G26" s="31">
        <v>5692500</v>
      </c>
    </row>
  </sheetData>
  <autoFilter xmlns:etc="http://www.wps.cn/officeDocument/2017/etCustomData" ref="A3:G26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2025-10-15T02:01:00Z</dcterms:created>
  <dcterms:modified xsi:type="dcterms:W3CDTF">2025-10-15T03:04:19Z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53732FCC7C6F4011B4DA99390D2ABC75_13</vt:lpwstr>
  </property>
  <property fmtid="{D5CDD505-2E9C-101B-9397-08002B2CF9AE}" pid="3" name="KSOProductBuildVer">
    <vt:lpwstr>2052-12.1.0.23125</vt:lpwstr>
  </property>
</Properties>
</file>