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附件1!$A$3:$G$31</definedName>
    <definedName name="_xlnm.Print_Area" localSheetId="0">附件1!$A$1:$G$28</definedName>
    <definedName name="_xlnm.Print_Titles" localSheetId="0">附件1!$3:$3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<sst xmlns="http://schemas.openxmlformats.org/spreadsheetml/2006/main" count="84" uniqueCount="49">
  <si>
    <t>市本级2025年9月地方政府债券还本付息计划表</t>
  </si>
  <si>
    <t>单位：元</t>
  </si>
  <si>
    <t>地方政府债券名称</t>
  </si>
  <si>
    <t>月份</t>
  </si>
  <si>
    <t>政府债券金额</t>
  </si>
  <si>
    <t>期限</t>
  </si>
  <si>
    <t>年利率（%）</t>
  </si>
  <si>
    <t>应缴本金</t>
  </si>
  <si>
    <t>应缴利息</t>
  </si>
  <si>
    <t>2023年第一批福建省政府一般债券（一期）</t>
  </si>
  <si>
    <t>9月</t>
  </si>
  <si>
    <t>10</t>
  </si>
  <si>
    <t>2.96</t>
  </si>
  <si>
    <t>2023年福建省收费公路专项债券（一期）——2023年福建省政府专项债券（一期）</t>
  </si>
  <si>
    <t>15</t>
  </si>
  <si>
    <t>3.1</t>
  </si>
  <si>
    <t>2023年福建省高质量发展专项债券（二期）——2023年福建省政府专项债券（三期）</t>
  </si>
  <si>
    <t>2023年福建省高质量发展专项债券（三期）——2023年福建省政府专项债券（四期）</t>
  </si>
  <si>
    <t>2023年福建省高质量发展专项债券（四期）——2023年福建省政府专项债券（五期）</t>
  </si>
  <si>
    <t>20</t>
  </si>
  <si>
    <t>3.18</t>
  </si>
  <si>
    <t>2023年福建省地方政府再融资一般债券（一期）</t>
  </si>
  <si>
    <t>2023年福建省地方政府再融资专项债券（一期）</t>
  </si>
  <si>
    <t>2022年福建省地方政府再融资一般债券（三期）</t>
  </si>
  <si>
    <t>2.71</t>
  </si>
  <si>
    <t>2021年福建省政府一般债券（三期），2105921，21福建债24</t>
  </si>
  <si>
    <t>3.47</t>
  </si>
  <si>
    <t>2021年福建省保障性安居工程专项债券（七期）——2021年福建省政府专项债券（十八期），2105924，21福建债27</t>
  </si>
  <si>
    <t>3.13</t>
  </si>
  <si>
    <t>2021年福建省生态环保水利专项债券（四期）——2021年福建省政府专项债券（二十八期），2105934，21福建债37</t>
  </si>
  <si>
    <t>3.5</t>
  </si>
  <si>
    <t>2020年福建省政府专项债券（三十三期）160933</t>
  </si>
  <si>
    <t>2020年福建省政府专项债券（三十八期）160938</t>
  </si>
  <si>
    <t>2020年福建省政府专项债券（四十三期）160943</t>
  </si>
  <si>
    <t>2020年福建省政府专项债券（四十六期）160946</t>
  </si>
  <si>
    <t>2020年福建省政府专项债券（四十七期）160947</t>
  </si>
  <si>
    <t>2020年福建省政府专项债券（四十九期）160949</t>
  </si>
  <si>
    <t>2017年福建省政府定向承销的置换一般债券（八期）1706226</t>
  </si>
  <si>
    <t>2015年福建省政府专项债券（四期）1555018</t>
  </si>
  <si>
    <t>2015年福建省政府一般债券（十二期）1555022</t>
  </si>
  <si>
    <t>2019年福建省政府专项债券（六期）1905095</t>
  </si>
  <si>
    <t>2019年福建省政府专项债券（七期）1905096</t>
  </si>
  <si>
    <t>2019年福建省政府专项债券（八期）1905097</t>
  </si>
  <si>
    <t>2018福建省政府定向承销的置换一般债券（四期）1806037</t>
  </si>
  <si>
    <t>2018福建省政府定向承销的置换专项债券（三期）1806040</t>
  </si>
  <si>
    <t>2024年福建省地方政府再融资一般债券（四期）</t>
  </si>
  <si>
    <t>2.17%</t>
  </si>
  <si>
    <t>2025年福建省地方政府再融资一般债券（一期）</t>
  </si>
  <si>
    <t>2025年福建省地方政府再融资专项债券（四期）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</si>
</sst>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8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6"/>
      <name val="黑体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5&#24180;&#36824;&#26412;&#20184;&#24687;&#35745;&#21010;&#34920;%20-%20&#21253;&#21547;&#19979;&#21322;&#24180;%20%2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19977;&#26041;&#23545;&#36134;&#21333; (version 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2478;&#24314;&#25237;  &#21452; 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52.200.5\Users\Administrator\Desktop\2024\&#33670;&#36130;&#20538;&#31649;&#12304;2024&#12305;60&#21495;  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再融资原数"/>
      <sheetName val="再融资-实际还本"/>
      <sheetName val="分月本息"/>
      <sheetName val="本金"/>
      <sheetName val="市本级再融资底稿"/>
      <sheetName val="再融资申请表"/>
      <sheetName val="省厅表格"/>
      <sheetName val="附件1 (打印)"/>
      <sheetName val="附件1"/>
      <sheetName val="附件2"/>
      <sheetName val="附件3"/>
      <sheetName val="分月"/>
      <sheetName val="发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31"/>
  <sheetViews>
    <sheetView tabSelected="1" zoomScale="85" zoomScaleNormal="85" workbookViewId="0">
      <pane ySplit="3" topLeftCell="A4" activePane="bottomLeft" state="frozen"/>
      <selection/>
      <selection pane="bottomLeft" activeCell="K13" sqref="K13"/>
    </sheetView>
  </sheetViews>
  <sheetFormatPr defaultColWidth="9" defaultRowHeight="25" customHeight="1" outlineLevelCol="6"/>
  <cols>
    <col min="1" max="1" width="44.125" style="5" customWidth="1"/>
    <col min="2" max="2" width="8.525" style="6" customWidth="1"/>
    <col min="3" max="3" width="20.375" style="7" customWidth="1"/>
    <col min="4" max="4" width="5.43333333333333" style="8" customWidth="1"/>
    <col min="5" max="5" width="6.75833333333333" style="6" customWidth="1"/>
    <col min="6" max="7" width="19.375" style="7" customWidth="1"/>
    <col min="8" max="16384" width="9" style="3"/>
  </cols>
  <sheetData>
    <row r="1" s="1" customFormat="1" ht="20.25" spans="1:7">
      <c r="A1" s="9" t="s">
        <v>0</v>
      </c>
      <c r="B1" s="10"/>
      <c r="C1" s="11"/>
      <c r="D1" s="12"/>
      <c r="E1" s="10"/>
      <c r="F1" s="11"/>
      <c r="G1" s="11"/>
    </row>
    <row r="2" s="1" customFormat="1" ht="24" customHeight="1" spans="1:7">
      <c r="A2" s="5"/>
      <c r="B2" s="6"/>
      <c r="C2" s="13"/>
      <c r="D2" s="8"/>
      <c r="E2" s="6"/>
      <c r="F2" s="13"/>
      <c r="G2" s="14" t="s">
        <v>1</v>
      </c>
    </row>
    <row r="3" s="2" customFormat="1" ht="40" customHeight="1" spans="1:7">
      <c r="A3" s="15" t="s">
        <v>2</v>
      </c>
      <c r="B3" s="15" t="s">
        <v>3</v>
      </c>
      <c r="C3" s="16" t="s">
        <v>4</v>
      </c>
      <c r="D3" s="17" t="s">
        <v>5</v>
      </c>
      <c r="E3" s="15" t="s">
        <v>6</v>
      </c>
      <c r="F3" s="16" t="s">
        <v>7</v>
      </c>
      <c r="G3" s="16" t="s">
        <v>8</v>
      </c>
    </row>
    <row r="4" s="3" customFormat="1" customHeight="1" spans="1:7">
      <c r="A4" s="18" t="s">
        <v>9</v>
      </c>
      <c r="B4" s="19" t="s">
        <v>10</v>
      </c>
      <c r="C4" s="20">
        <v>149820000</v>
      </c>
      <c r="D4" s="21" t="s">
        <v>11</v>
      </c>
      <c r="E4" s="22" t="s">
        <v>12</v>
      </c>
      <c r="F4" s="23"/>
      <c r="G4" s="23">
        <f t="shared" ref="G4:G10" si="0">C4*E4/200</f>
        <v>2217336</v>
      </c>
    </row>
    <row r="5" s="3" customFormat="1" customHeight="1" spans="1:7">
      <c r="A5" s="18" t="s">
        <v>13</v>
      </c>
      <c r="B5" s="19" t="s">
        <v>10</v>
      </c>
      <c r="C5" s="20">
        <v>178000000</v>
      </c>
      <c r="D5" s="21" t="s">
        <v>14</v>
      </c>
      <c r="E5" s="22" t="s">
        <v>15</v>
      </c>
      <c r="F5" s="23"/>
      <c r="G5" s="23">
        <f t="shared" si="0"/>
        <v>2759000</v>
      </c>
    </row>
    <row r="6" s="3" customFormat="1" customHeight="1" spans="1:7">
      <c r="A6" s="18" t="s">
        <v>16</v>
      </c>
      <c r="B6" s="19" t="s">
        <v>10</v>
      </c>
      <c r="C6" s="20">
        <v>180000000</v>
      </c>
      <c r="D6" s="21" t="s">
        <v>11</v>
      </c>
      <c r="E6" s="22" t="s">
        <v>12</v>
      </c>
      <c r="F6" s="23"/>
      <c r="G6" s="23">
        <f t="shared" si="0"/>
        <v>2664000</v>
      </c>
    </row>
    <row r="7" s="3" customFormat="1" customHeight="1" spans="1:7">
      <c r="A7" s="18" t="s">
        <v>17</v>
      </c>
      <c r="B7" s="19" t="s">
        <v>10</v>
      </c>
      <c r="C7" s="20">
        <v>1283500000</v>
      </c>
      <c r="D7" s="21" t="s">
        <v>14</v>
      </c>
      <c r="E7" s="22" t="s">
        <v>15</v>
      </c>
      <c r="F7" s="23"/>
      <c r="G7" s="23">
        <f t="shared" si="0"/>
        <v>19894250</v>
      </c>
    </row>
    <row r="8" s="3" customFormat="1" customHeight="1" spans="1:7">
      <c r="A8" s="18" t="s">
        <v>18</v>
      </c>
      <c r="B8" s="19" t="s">
        <v>10</v>
      </c>
      <c r="C8" s="20">
        <v>375000000</v>
      </c>
      <c r="D8" s="21" t="s">
        <v>19</v>
      </c>
      <c r="E8" s="22" t="s">
        <v>20</v>
      </c>
      <c r="F8" s="23"/>
      <c r="G8" s="23">
        <f t="shared" si="0"/>
        <v>5962500</v>
      </c>
    </row>
    <row r="9" s="3" customFormat="1" customHeight="1" spans="1:7">
      <c r="A9" s="18" t="s">
        <v>21</v>
      </c>
      <c r="B9" s="19" t="s">
        <v>10</v>
      </c>
      <c r="C9" s="20">
        <v>90240000</v>
      </c>
      <c r="D9" s="21" t="s">
        <v>11</v>
      </c>
      <c r="E9" s="22" t="s">
        <v>12</v>
      </c>
      <c r="F9" s="23"/>
      <c r="G9" s="23">
        <f t="shared" si="0"/>
        <v>1335552</v>
      </c>
    </row>
    <row r="10" s="3" customFormat="1" customHeight="1" spans="1:7">
      <c r="A10" s="18" t="s">
        <v>22</v>
      </c>
      <c r="B10" s="19" t="s">
        <v>10</v>
      </c>
      <c r="C10" s="20">
        <v>986380000</v>
      </c>
      <c r="D10" s="21" t="s">
        <v>11</v>
      </c>
      <c r="E10" s="22" t="s">
        <v>12</v>
      </c>
      <c r="F10" s="23"/>
      <c r="G10" s="23">
        <f t="shared" si="0"/>
        <v>14598424</v>
      </c>
    </row>
    <row r="11" s="3" customFormat="1" customHeight="1" spans="1:7">
      <c r="A11" s="18" t="s">
        <v>23</v>
      </c>
      <c r="B11" s="19" t="s">
        <v>10</v>
      </c>
      <c r="C11" s="24">
        <f>60730000-11000000</f>
        <v>49730000</v>
      </c>
      <c r="D11" s="25">
        <v>7</v>
      </c>
      <c r="E11" s="19" t="s">
        <v>24</v>
      </c>
      <c r="F11" s="26"/>
      <c r="G11" s="26">
        <f>C11*E11/100</f>
        <v>1347683</v>
      </c>
    </row>
    <row r="12" s="4" customFormat="1" customHeight="1" spans="1:7">
      <c r="A12" s="18" t="s">
        <v>25</v>
      </c>
      <c r="B12" s="19" t="s">
        <v>10</v>
      </c>
      <c r="C12" s="26">
        <v>24590000</v>
      </c>
      <c r="D12" s="25">
        <v>15</v>
      </c>
      <c r="E12" s="19" t="s">
        <v>26</v>
      </c>
      <c r="F12" s="20"/>
      <c r="G12" s="20">
        <f t="shared" ref="G12:G14" si="1">C12*E12/200</f>
        <v>426636.5</v>
      </c>
    </row>
    <row r="13" s="4" customFormat="1" customHeight="1" spans="1:7">
      <c r="A13" s="18" t="s">
        <v>27</v>
      </c>
      <c r="B13" s="19" t="s">
        <v>10</v>
      </c>
      <c r="C13" s="24">
        <f>0+100000000</f>
        <v>100000000</v>
      </c>
      <c r="D13" s="25">
        <v>10</v>
      </c>
      <c r="E13" s="19" t="s">
        <v>28</v>
      </c>
      <c r="F13" s="20"/>
      <c r="G13" s="20">
        <f t="shared" si="1"/>
        <v>1565000</v>
      </c>
    </row>
    <row r="14" s="4" customFormat="1" customHeight="1" spans="1:7">
      <c r="A14" s="18" t="s">
        <v>29</v>
      </c>
      <c r="B14" s="19" t="s">
        <v>10</v>
      </c>
      <c r="C14" s="26">
        <v>1732500000</v>
      </c>
      <c r="D14" s="25">
        <v>20</v>
      </c>
      <c r="E14" s="19" t="s">
        <v>30</v>
      </c>
      <c r="F14" s="20"/>
      <c r="G14" s="20">
        <f t="shared" si="1"/>
        <v>30318750</v>
      </c>
    </row>
    <row r="15" s="3" customFormat="1" customHeight="1" spans="1:7">
      <c r="A15" s="18" t="s">
        <v>31</v>
      </c>
      <c r="B15" s="19" t="s">
        <v>10</v>
      </c>
      <c r="C15" s="26">
        <v>100000000</v>
      </c>
      <c r="D15" s="27">
        <v>10</v>
      </c>
      <c r="E15" s="28">
        <v>3.36</v>
      </c>
      <c r="F15" s="26"/>
      <c r="G15" s="26">
        <f>3360000/2</f>
        <v>1680000</v>
      </c>
    </row>
    <row r="16" s="3" customFormat="1" customHeight="1" spans="1:7">
      <c r="A16" s="18" t="s">
        <v>32</v>
      </c>
      <c r="B16" s="19" t="s">
        <v>10</v>
      </c>
      <c r="C16" s="26">
        <v>226000000</v>
      </c>
      <c r="D16" s="27">
        <v>20</v>
      </c>
      <c r="E16" s="28">
        <v>3.93</v>
      </c>
      <c r="F16" s="26"/>
      <c r="G16" s="26">
        <f t="shared" ref="G16:G20" si="2">C16*E16/200</f>
        <v>4440900</v>
      </c>
    </row>
    <row r="17" s="3" customFormat="1" customHeight="1" spans="1:7">
      <c r="A17" s="18" t="s">
        <v>33</v>
      </c>
      <c r="B17" s="19" t="s">
        <v>10</v>
      </c>
      <c r="C17" s="24">
        <f>100000000-100000000</f>
        <v>0</v>
      </c>
      <c r="D17" s="27">
        <v>20</v>
      </c>
      <c r="E17" s="28">
        <v>3.93</v>
      </c>
      <c r="F17" s="26"/>
      <c r="G17" s="26">
        <f t="shared" si="2"/>
        <v>0</v>
      </c>
    </row>
    <row r="18" s="3" customFormat="1" customHeight="1" spans="1:7">
      <c r="A18" s="18" t="s">
        <v>34</v>
      </c>
      <c r="B18" s="19" t="s">
        <v>10</v>
      </c>
      <c r="C18" s="24">
        <f>20000000-20000000</f>
        <v>0</v>
      </c>
      <c r="D18" s="27">
        <v>20</v>
      </c>
      <c r="E18" s="28">
        <v>3.93</v>
      </c>
      <c r="F18" s="26"/>
      <c r="G18" s="26">
        <f t="shared" si="2"/>
        <v>0</v>
      </c>
    </row>
    <row r="19" s="3" customFormat="1" customHeight="1" spans="1:7">
      <c r="A19" s="18" t="s">
        <v>35</v>
      </c>
      <c r="B19" s="19" t="s">
        <v>10</v>
      </c>
      <c r="C19" s="26">
        <v>30000000</v>
      </c>
      <c r="D19" s="27">
        <v>10</v>
      </c>
      <c r="E19" s="28">
        <v>3.36</v>
      </c>
      <c r="F19" s="26"/>
      <c r="G19" s="26">
        <f t="shared" si="2"/>
        <v>504000</v>
      </c>
    </row>
    <row r="20" s="3" customFormat="1" customHeight="1" spans="1:7">
      <c r="A20" s="18" t="s">
        <v>36</v>
      </c>
      <c r="B20" s="19" t="s">
        <v>10</v>
      </c>
      <c r="C20" s="26">
        <v>150000000</v>
      </c>
      <c r="D20" s="27">
        <v>20</v>
      </c>
      <c r="E20" s="28">
        <v>3.93</v>
      </c>
      <c r="F20" s="26"/>
      <c r="G20" s="26">
        <f t="shared" si="2"/>
        <v>2947500</v>
      </c>
    </row>
    <row r="21" s="3" customFormat="1" customHeight="1" spans="1:7">
      <c r="A21" s="18" t="s">
        <v>37</v>
      </c>
      <c r="B21" s="19" t="s">
        <v>10</v>
      </c>
      <c r="C21" s="26">
        <v>3900000</v>
      </c>
      <c r="D21" s="27">
        <v>10</v>
      </c>
      <c r="E21" s="29">
        <v>4.16</v>
      </c>
      <c r="F21" s="26"/>
      <c r="G21" s="26">
        <f t="shared" ref="G21:G28" si="3">C21*E21/100/2</f>
        <v>81120</v>
      </c>
    </row>
    <row r="22" s="3" customFormat="1" customHeight="1" spans="1:7">
      <c r="A22" s="18" t="s">
        <v>38</v>
      </c>
      <c r="B22" s="19" t="s">
        <v>10</v>
      </c>
      <c r="C22" s="26">
        <v>104640000</v>
      </c>
      <c r="D22" s="27">
        <v>10</v>
      </c>
      <c r="E22" s="29">
        <v>3.61</v>
      </c>
      <c r="F22" s="26">
        <v>104640000</v>
      </c>
      <c r="G22" s="26">
        <f t="shared" si="3"/>
        <v>1888752</v>
      </c>
    </row>
    <row r="23" s="3" customFormat="1" customHeight="1" spans="1:7">
      <c r="A23" s="18" t="s">
        <v>39</v>
      </c>
      <c r="B23" s="19" t="s">
        <v>10</v>
      </c>
      <c r="C23" s="26">
        <v>11150000</v>
      </c>
      <c r="D23" s="27">
        <v>10</v>
      </c>
      <c r="E23" s="29">
        <v>3.61</v>
      </c>
      <c r="F23" s="26">
        <v>11150000</v>
      </c>
      <c r="G23" s="26">
        <f t="shared" si="3"/>
        <v>201257.5</v>
      </c>
    </row>
    <row r="24" s="3" customFormat="1" customHeight="1" spans="1:7">
      <c r="A24" s="30" t="s">
        <v>40</v>
      </c>
      <c r="B24" s="19" t="s">
        <v>10</v>
      </c>
      <c r="C24" s="26">
        <v>36000000</v>
      </c>
      <c r="D24" s="27">
        <v>10</v>
      </c>
      <c r="E24" s="29">
        <v>3.37</v>
      </c>
      <c r="F24" s="26"/>
      <c r="G24" s="26">
        <f t="shared" si="3"/>
        <v>606600</v>
      </c>
    </row>
    <row r="25" s="3" customFormat="1" customHeight="1" spans="1:7">
      <c r="A25" s="30" t="s">
        <v>41</v>
      </c>
      <c r="B25" s="19" t="s">
        <v>10</v>
      </c>
      <c r="C25" s="26">
        <v>280000000</v>
      </c>
      <c r="D25" s="27">
        <v>10</v>
      </c>
      <c r="E25" s="29">
        <v>3.37</v>
      </c>
      <c r="F25" s="26"/>
      <c r="G25" s="26">
        <f t="shared" si="3"/>
        <v>4718000</v>
      </c>
    </row>
    <row r="26" s="3" customFormat="1" customHeight="1" spans="1:7">
      <c r="A26" s="30" t="s">
        <v>42</v>
      </c>
      <c r="B26" s="19" t="s">
        <v>10</v>
      </c>
      <c r="C26" s="26">
        <v>244000000</v>
      </c>
      <c r="D26" s="27">
        <v>10</v>
      </c>
      <c r="E26" s="29">
        <v>3.37</v>
      </c>
      <c r="F26" s="26"/>
      <c r="G26" s="26">
        <f t="shared" si="3"/>
        <v>4111400</v>
      </c>
    </row>
    <row r="27" s="3" customFormat="1" customHeight="1" spans="1:7">
      <c r="A27" s="18" t="s">
        <v>43</v>
      </c>
      <c r="B27" s="19" t="s">
        <v>10</v>
      </c>
      <c r="C27" s="26">
        <v>49160000</v>
      </c>
      <c r="D27" s="27">
        <v>10</v>
      </c>
      <c r="E27" s="29">
        <v>4.29</v>
      </c>
      <c r="F27" s="26"/>
      <c r="G27" s="26">
        <f t="shared" si="3"/>
        <v>1054482</v>
      </c>
    </row>
    <row r="28" s="3" customFormat="1" customHeight="1" spans="1:7">
      <c r="A28" s="18" t="s">
        <v>44</v>
      </c>
      <c r="B28" s="19" t="s">
        <v>10</v>
      </c>
      <c r="C28" s="26">
        <v>142390000</v>
      </c>
      <c r="D28" s="27">
        <v>10</v>
      </c>
      <c r="E28" s="29">
        <v>4.29</v>
      </c>
      <c r="F28" s="26"/>
      <c r="G28" s="26">
        <f t="shared" si="3"/>
        <v>3054265.5</v>
      </c>
    </row>
    <row r="29" s="3" customFormat="1" customHeight="1" spans="1:7">
      <c r="A29" s="31" t="s">
        <v>45</v>
      </c>
      <c r="B29" s="21" t="s">
        <v>10</v>
      </c>
      <c r="C29" s="20">
        <v>3900000</v>
      </c>
      <c r="D29" s="21">
        <v>10</v>
      </c>
      <c r="E29" s="21" t="s">
        <v>46</v>
      </c>
      <c r="F29" s="23"/>
      <c r="G29" s="23">
        <f>C29*E29/2</f>
        <v>42315</v>
      </c>
    </row>
    <row r="30" customHeight="1" spans="1:7">
      <c r="A30" s="31" t="s">
        <v>47</v>
      </c>
      <c r="B30" s="32" t="s">
        <v>10</v>
      </c>
      <c r="C30" s="20">
        <v>90230000</v>
      </c>
      <c r="D30" s="21">
        <v>10</v>
      </c>
      <c r="E30" s="22">
        <v>0.0186</v>
      </c>
      <c r="F30" s="23"/>
      <c r="G30" s="23">
        <v>839139</v>
      </c>
    </row>
    <row r="31" customHeight="1" spans="1:7">
      <c r="A31" s="31" t="s">
        <v>48</v>
      </c>
      <c r="B31" s="32" t="s">
        <v>10</v>
      </c>
      <c r="C31" s="20">
        <v>515480000</v>
      </c>
      <c r="D31" s="21">
        <v>10</v>
      </c>
      <c r="E31" s="22">
        <v>0.0186</v>
      </c>
      <c r="F31" s="23"/>
      <c r="G31" s="23">
        <v>4793964</v>
      </c>
    </row>
  </sheetData>
  <autoFilter xmlns:etc="http://www.wps.cn/officeDocument/2017/etCustomData" ref="A3:G31" etc:filterBottomFollowUsedRange="0">
    <extLst/>
  </autoFilter>
  <mergeCells count="1">
    <mergeCell ref="A1:G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2025-10-15T02:15:37Z</dcterms:created>
  <dcterms:modified xsi:type="dcterms:W3CDTF">2025-10-15T02:19:42Z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93431E7803474D9EA106454E11741F84_11</vt:lpwstr>
  </property>
  <property fmtid="{D5CDD505-2E9C-101B-9397-08002B2CF9AE}" pid="3" name="KSOProductBuildVer">
    <vt:lpwstr>2052-12.1.0.23125</vt:lpwstr>
  </property>
</Properties>
</file>