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附件1" sheetId="1" r:id="rId1"/>
  </sheets>
  <definedNames>
    <definedName name="_xlnm._FilterDatabase" localSheetId="0" hidden="1">附件1!$A$3:$H$31</definedName>
    <definedName name="_xlnm.Print_Area" localSheetId="0">附件1!$A$1:$H$27</definedName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<sst xmlns="http://schemas.openxmlformats.org/spreadsheetml/2006/main" count="116" uniqueCount="50">
  <si>
    <t>市本级2025年1月份地方政府债券还本付息计划表</t>
  </si>
  <si>
    <t>单位：元</t>
  </si>
  <si>
    <t>地方政府债券名称</t>
  </si>
  <si>
    <t>月份</t>
  </si>
  <si>
    <t>单位</t>
  </si>
  <si>
    <t>政府债券金额</t>
  </si>
  <si>
    <t>期限</t>
  </si>
  <si>
    <t>年利率（%）</t>
  </si>
  <si>
    <t>应缴本金</t>
  </si>
  <si>
    <t>应缴利息</t>
  </si>
  <si>
    <t>2023年福建省地方政府再融资一般债券（三期）</t>
  </si>
  <si>
    <t>1月</t>
  </si>
  <si>
    <t>1市本级</t>
  </si>
  <si>
    <t>10</t>
  </si>
  <si>
    <t>2.69</t>
  </si>
  <si>
    <t>2015年福建省政府一般债券（四期）1555004</t>
  </si>
  <si>
    <t>2020年福建省政府专项债券（三期）2005033</t>
  </si>
  <si>
    <t>2020年福建省政府专项债券（九期）2005039</t>
  </si>
  <si>
    <t>2020年福建省政府专项债券（十期）2005040</t>
  </si>
  <si>
    <t>2020年福建省政府专项债券（十一期）2005041</t>
  </si>
  <si>
    <t>2020年福建省政府专项债券（十二期）2005042</t>
  </si>
  <si>
    <t>2020年福建省政府专项债券（十七期）2005047</t>
  </si>
  <si>
    <t>2018福建省政府一般债券（七期）147771</t>
  </si>
  <si>
    <t>2018福建省政府专项债券（六期）147774</t>
  </si>
  <si>
    <t>2017年福建省政府一般债券（八期）140952</t>
  </si>
  <si>
    <t>2019年福建省政府一般债券（二期）157563</t>
  </si>
  <si>
    <t>2019年福建省政府一般债券（三期）157564</t>
  </si>
  <si>
    <t>2019年福建省政府专项债券（十八期）157885</t>
  </si>
  <si>
    <t>2015年福建省政府专项债券（二期）1555006</t>
  </si>
  <si>
    <t>2021年福建省地方政府再融资一般债券（三期）198048，21福建债22，再融资</t>
  </si>
  <si>
    <t>3.12</t>
  </si>
  <si>
    <t>2021年福建省地方政府再融资专项债券（三期）198049，21福建债23，再融资</t>
  </si>
  <si>
    <t>3.13</t>
  </si>
  <si>
    <t>2022年福建省政府一般债券（一期）</t>
  </si>
  <si>
    <t>2.96</t>
  </si>
  <si>
    <t>2022年福建省保障性安居工程专项债券（三期）——2022年福建省政府专项债券（三期）</t>
  </si>
  <si>
    <t>2022年福建省交通基础设施专项债券（一期）——2022年福建省政府专项债券（六期）</t>
  </si>
  <si>
    <t>20</t>
  </si>
  <si>
    <t>3.35</t>
  </si>
  <si>
    <t>2022年福建省农林水利专项债券（一期）——2022年福建省政府专项债券（十一期）</t>
  </si>
  <si>
    <t>2022年福建省农林水利专项债券（三期）——2022年福建省政府专项债券（十三期）</t>
  </si>
  <si>
    <t>2022年福建省社会事业专项债券（一期）——2022年福建省政府专项债券（十五期）</t>
  </si>
  <si>
    <t>2022年福建省社会事业专项债券（三期）——2022年福建省政府专项债券（十七期）</t>
  </si>
  <si>
    <t>2024年福建省地方政府再融资一般债券（一期）</t>
  </si>
  <si>
    <t>2.66%</t>
  </si>
  <si>
    <t>2024年福建省地方政府再融资一般债券（三期）</t>
  </si>
  <si>
    <t>2.31%</t>
  </si>
  <si>
    <t>2024年福建省政府专项债券（十七期）</t>
  </si>
  <si>
    <t>2.19%</t>
  </si>
  <si>
    <t>2024年福建省政府一般债券（二期）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</si>
</sst>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,##0.00_ "/>
    <numFmt numFmtId="178" formatCode="0.00_ "/>
  </numFmts>
  <fonts count="29">
    <font>
      <sz val="12"/>
      <name val="宋体"/>
      <charset val="134"/>
    </font>
    <font>
      <b/>
      <sz val="10"/>
      <name val="仿宋"/>
      <charset val="134"/>
    </font>
    <font>
      <sz val="9"/>
      <name val="仿宋"/>
      <charset val="134"/>
    </font>
    <font>
      <sz val="11"/>
      <color indexed="8"/>
      <name val="宋体"/>
      <charset val="1"/>
      <scheme val="minor"/>
    </font>
    <font>
      <b/>
      <sz val="16"/>
      <name val="黑体"/>
      <charset val="134"/>
    </font>
    <font>
      <sz val="9"/>
      <name val="Arial"/>
      <charset val="134"/>
    </font>
    <font>
      <sz val="10"/>
      <name val="仿宋"/>
      <charset val="134"/>
    </font>
    <font>
      <sz val="10"/>
      <name val="仿宋"/>
      <charset val="1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21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5" fillId="10" borderId="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8" fillId="0" borderId="0"/>
  </cellStyleXfs>
  <cellXfs count="3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第二批置换债券定向承销统计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0"/>
  <sheetViews>
    <sheetView tabSelected="1" zoomScale="85" zoomScaleNormal="85" workbookViewId="0">
      <pane ySplit="3" topLeftCell="A17" activePane="bottomLeft" state="frozen"/>
      <selection/>
      <selection pane="bottomLeft" activeCell="I2" sqref="I2"/>
    </sheetView>
  </sheetViews>
  <sheetFormatPr defaultColWidth="9" defaultRowHeight="25" customHeight="1" outlineLevelCol="7"/>
  <cols>
    <col min="1" max="1" width="44.125" style="6" customWidth="1"/>
    <col min="2" max="2" width="8.525" style="7" customWidth="1"/>
    <col min="3" max="3" width="8.375" style="7" customWidth="1"/>
    <col min="4" max="4" width="20.375" style="8" customWidth="1"/>
    <col min="5" max="5" width="5.43333333333333" style="9" customWidth="1"/>
    <col min="6" max="6" width="6.75833333333333" style="7" customWidth="1"/>
    <col min="7" max="8" width="19.375" style="8" customWidth="1"/>
    <col min="9" max="16384" width="9" style="3"/>
  </cols>
  <sheetData>
    <row r="1" s="1" customFormat="1" ht="37" customHeight="1" spans="1:8">
      <c r="A1" s="10" t="s">
        <v>0</v>
      </c>
      <c r="B1" s="10"/>
      <c r="C1" s="10"/>
      <c r="D1" s="11"/>
      <c r="E1" s="12"/>
      <c r="F1" s="10"/>
      <c r="G1" s="11"/>
      <c r="H1" s="11"/>
    </row>
    <row r="2" s="1" customFormat="1" ht="24" customHeight="1" spans="1:8">
      <c r="A2" s="6"/>
      <c r="B2" s="7"/>
      <c r="C2" s="7"/>
      <c r="D2" s="13"/>
      <c r="E2" s="9"/>
      <c r="F2" s="7"/>
      <c r="G2" s="13"/>
      <c r="H2" s="14" t="s">
        <v>1</v>
      </c>
    </row>
    <row r="3" s="2" customFormat="1" ht="40" customHeight="1" spans="1:8">
      <c r="A3" s="15" t="s">
        <v>2</v>
      </c>
      <c r="B3" s="15" t="s">
        <v>3</v>
      </c>
      <c r="C3" s="15" t="s">
        <v>4</v>
      </c>
      <c r="D3" s="16" t="s">
        <v>5</v>
      </c>
      <c r="E3" s="17" t="s">
        <v>6</v>
      </c>
      <c r="F3" s="15" t="s">
        <v>7</v>
      </c>
      <c r="G3" s="16" t="s">
        <v>8</v>
      </c>
      <c r="H3" s="16" t="s">
        <v>9</v>
      </c>
    </row>
    <row r="4" s="3" customFormat="1" customHeight="1" spans="1:8">
      <c r="A4" s="18" t="s">
        <v>10</v>
      </c>
      <c r="B4" s="19" t="s">
        <v>11</v>
      </c>
      <c r="C4" s="19" t="s">
        <v>12</v>
      </c>
      <c r="D4" s="20">
        <v>118340000</v>
      </c>
      <c r="E4" s="21" t="s">
        <v>13</v>
      </c>
      <c r="F4" s="22" t="s">
        <v>14</v>
      </c>
      <c r="G4" s="23"/>
      <c r="H4" s="23">
        <f>D4*F4/200</f>
        <v>1591673</v>
      </c>
    </row>
    <row r="5" s="3" customFormat="1" customHeight="1" spans="1:8">
      <c r="A5" s="18" t="s">
        <v>15</v>
      </c>
      <c r="B5" s="19" t="s">
        <v>11</v>
      </c>
      <c r="C5" s="24" t="s">
        <v>12</v>
      </c>
      <c r="D5" s="25">
        <v>31460000</v>
      </c>
      <c r="E5" s="26">
        <v>10</v>
      </c>
      <c r="F5" s="27">
        <v>3.46</v>
      </c>
      <c r="G5" s="25"/>
      <c r="H5" s="25">
        <f>D5*F5/100/2</f>
        <v>544258</v>
      </c>
    </row>
    <row r="6" s="3" customFormat="1" customHeight="1" spans="1:8">
      <c r="A6" s="18" t="s">
        <v>16</v>
      </c>
      <c r="B6" s="19" t="s">
        <v>11</v>
      </c>
      <c r="C6" s="28" t="s">
        <v>12</v>
      </c>
      <c r="D6" s="25">
        <v>1834000000</v>
      </c>
      <c r="E6" s="26">
        <v>20</v>
      </c>
      <c r="F6" s="27">
        <v>3.67</v>
      </c>
      <c r="G6" s="25"/>
      <c r="H6" s="25">
        <f t="shared" ref="H6:H11" si="0">D6*F6/200</f>
        <v>33653900</v>
      </c>
    </row>
    <row r="7" s="3" customFormat="1" customHeight="1" spans="1:8">
      <c r="A7" s="18" t="s">
        <v>17</v>
      </c>
      <c r="B7" s="19" t="s">
        <v>11</v>
      </c>
      <c r="C7" s="28" t="s">
        <v>12</v>
      </c>
      <c r="D7" s="25">
        <v>120000000</v>
      </c>
      <c r="E7" s="26">
        <v>20</v>
      </c>
      <c r="F7" s="27">
        <v>3.67</v>
      </c>
      <c r="G7" s="25"/>
      <c r="H7" s="25">
        <f t="shared" si="0"/>
        <v>2202000</v>
      </c>
    </row>
    <row r="8" s="3" customFormat="1" customHeight="1" spans="1:8">
      <c r="A8" s="18" t="s">
        <v>18</v>
      </c>
      <c r="B8" s="19" t="s">
        <v>11</v>
      </c>
      <c r="C8" s="28" t="s">
        <v>12</v>
      </c>
      <c r="D8" s="29">
        <f>50000000+18000000</f>
        <v>68000000</v>
      </c>
      <c r="E8" s="26">
        <v>10</v>
      </c>
      <c r="F8" s="24">
        <v>3.34</v>
      </c>
      <c r="G8" s="25"/>
      <c r="H8" s="25">
        <f t="shared" si="0"/>
        <v>1135600</v>
      </c>
    </row>
    <row r="9" s="3" customFormat="1" customHeight="1" spans="1:8">
      <c r="A9" s="18" t="s">
        <v>19</v>
      </c>
      <c r="B9" s="19" t="s">
        <v>11</v>
      </c>
      <c r="C9" s="28" t="s">
        <v>12</v>
      </c>
      <c r="D9" s="25">
        <v>40000000</v>
      </c>
      <c r="E9" s="26">
        <v>20</v>
      </c>
      <c r="F9" s="24">
        <v>3.67</v>
      </c>
      <c r="G9" s="25"/>
      <c r="H9" s="25">
        <f t="shared" si="0"/>
        <v>734000</v>
      </c>
    </row>
    <row r="10" s="3" customFormat="1" customHeight="1" spans="1:8">
      <c r="A10" s="18" t="s">
        <v>20</v>
      </c>
      <c r="B10" s="19" t="s">
        <v>11</v>
      </c>
      <c r="C10" s="28" t="s">
        <v>12</v>
      </c>
      <c r="D10" s="25">
        <v>150000000</v>
      </c>
      <c r="E10" s="26">
        <v>10</v>
      </c>
      <c r="F10" s="27">
        <v>3.34</v>
      </c>
      <c r="G10" s="25"/>
      <c r="H10" s="25">
        <f t="shared" si="0"/>
        <v>2505000</v>
      </c>
    </row>
    <row r="11" s="3" customFormat="1" customHeight="1" spans="1:8">
      <c r="A11" s="18" t="s">
        <v>21</v>
      </c>
      <c r="B11" s="19" t="s">
        <v>11</v>
      </c>
      <c r="C11" s="28" t="s">
        <v>12</v>
      </c>
      <c r="D11" s="25">
        <v>550000000</v>
      </c>
      <c r="E11" s="26">
        <v>20</v>
      </c>
      <c r="F11" s="27">
        <v>3.67</v>
      </c>
      <c r="G11" s="25"/>
      <c r="H11" s="25">
        <f t="shared" si="0"/>
        <v>10092500</v>
      </c>
    </row>
    <row r="12" s="3" customFormat="1" customHeight="1" spans="1:8">
      <c r="A12" s="18" t="s">
        <v>22</v>
      </c>
      <c r="B12" s="19" t="s">
        <v>11</v>
      </c>
      <c r="C12" s="24" t="s">
        <v>12</v>
      </c>
      <c r="D12" s="25">
        <v>88830000</v>
      </c>
      <c r="E12" s="26">
        <v>10</v>
      </c>
      <c r="F12" s="27">
        <v>3.95</v>
      </c>
      <c r="G12" s="25"/>
      <c r="H12" s="25">
        <f>D12*F12/100/2</f>
        <v>1754392.5</v>
      </c>
    </row>
    <row r="13" s="3" customFormat="1" customHeight="1" spans="1:8">
      <c r="A13" s="18" t="s">
        <v>23</v>
      </c>
      <c r="B13" s="19" t="s">
        <v>11</v>
      </c>
      <c r="C13" s="24" t="s">
        <v>12</v>
      </c>
      <c r="D13" s="25">
        <v>168000000</v>
      </c>
      <c r="E13" s="26">
        <v>10</v>
      </c>
      <c r="F13" s="27">
        <v>4.05</v>
      </c>
      <c r="G13" s="25"/>
      <c r="H13" s="25">
        <f>D13*F13/100/2</f>
        <v>3402000</v>
      </c>
    </row>
    <row r="14" s="3" customFormat="1" customHeight="1" spans="1:8">
      <c r="A14" s="18" t="s">
        <v>24</v>
      </c>
      <c r="B14" s="19" t="s">
        <v>11</v>
      </c>
      <c r="C14" s="24" t="s">
        <v>12</v>
      </c>
      <c r="D14" s="25">
        <v>264300000</v>
      </c>
      <c r="E14" s="26">
        <v>10</v>
      </c>
      <c r="F14" s="27">
        <v>4.08</v>
      </c>
      <c r="G14" s="25"/>
      <c r="H14" s="25">
        <f>D14*F14/100/2</f>
        <v>5391720</v>
      </c>
    </row>
    <row r="15" s="3" customFormat="1" customHeight="1" spans="1:8">
      <c r="A15" s="30" t="s">
        <v>25</v>
      </c>
      <c r="B15" s="19" t="s">
        <v>11</v>
      </c>
      <c r="C15" s="24" t="s">
        <v>12</v>
      </c>
      <c r="D15" s="25">
        <v>50700000</v>
      </c>
      <c r="E15" s="26">
        <v>7</v>
      </c>
      <c r="F15" s="27">
        <v>3.47</v>
      </c>
      <c r="G15" s="25"/>
      <c r="H15" s="25">
        <f>D15*F15/100</f>
        <v>1759290</v>
      </c>
    </row>
    <row r="16" s="3" customFormat="1" customHeight="1" spans="1:8">
      <c r="A16" s="30" t="s">
        <v>26</v>
      </c>
      <c r="B16" s="19" t="s">
        <v>11</v>
      </c>
      <c r="C16" s="24" t="s">
        <v>12</v>
      </c>
      <c r="D16" s="25">
        <v>50700000</v>
      </c>
      <c r="E16" s="26">
        <v>10</v>
      </c>
      <c r="F16" s="27">
        <v>3.5</v>
      </c>
      <c r="G16" s="25"/>
      <c r="H16" s="25">
        <f>D16*F16/100/2</f>
        <v>887250</v>
      </c>
    </row>
    <row r="17" s="3" customFormat="1" customHeight="1" spans="1:8">
      <c r="A17" s="30" t="s">
        <v>27</v>
      </c>
      <c r="B17" s="19" t="s">
        <v>11</v>
      </c>
      <c r="C17" s="24" t="s">
        <v>12</v>
      </c>
      <c r="D17" s="25">
        <v>150000000</v>
      </c>
      <c r="E17" s="26">
        <v>10</v>
      </c>
      <c r="F17" s="27">
        <v>3.41</v>
      </c>
      <c r="G17" s="25"/>
      <c r="H17" s="25">
        <f>D17*F17/100/2</f>
        <v>2557500</v>
      </c>
    </row>
    <row r="18" s="3" customFormat="1" customHeight="1" spans="1:8">
      <c r="A18" s="18" t="s">
        <v>28</v>
      </c>
      <c r="B18" s="19" t="s">
        <v>11</v>
      </c>
      <c r="C18" s="24" t="s">
        <v>12</v>
      </c>
      <c r="D18" s="25">
        <v>213060000</v>
      </c>
      <c r="E18" s="26">
        <v>10</v>
      </c>
      <c r="F18" s="27">
        <v>3.5</v>
      </c>
      <c r="G18" s="25"/>
      <c r="H18" s="25">
        <f>D18*F18/100/2</f>
        <v>3728550</v>
      </c>
    </row>
    <row r="19" s="4" customFormat="1" customHeight="1" spans="1:8">
      <c r="A19" s="18" t="s">
        <v>29</v>
      </c>
      <c r="B19" s="19" t="s">
        <v>11</v>
      </c>
      <c r="C19" s="24" t="s">
        <v>12</v>
      </c>
      <c r="D19" s="29">
        <f>349200000-90000000</f>
        <v>259200000</v>
      </c>
      <c r="E19" s="31">
        <v>10</v>
      </c>
      <c r="F19" s="19" t="s">
        <v>30</v>
      </c>
      <c r="G19" s="20"/>
      <c r="H19" s="20">
        <f t="shared" ref="H19:H27" si="1">D19*F19/200</f>
        <v>4043520</v>
      </c>
    </row>
    <row r="20" s="4" customFormat="1" customHeight="1" spans="1:8">
      <c r="A20" s="18" t="s">
        <v>31</v>
      </c>
      <c r="B20" s="19" t="s">
        <v>11</v>
      </c>
      <c r="C20" s="24" t="s">
        <v>12</v>
      </c>
      <c r="D20" s="29">
        <f>260530000-260530000</f>
        <v>0</v>
      </c>
      <c r="E20" s="31">
        <v>10</v>
      </c>
      <c r="F20" s="19" t="s">
        <v>32</v>
      </c>
      <c r="G20" s="20"/>
      <c r="H20" s="20">
        <f t="shared" si="1"/>
        <v>0</v>
      </c>
    </row>
    <row r="21" s="3" customFormat="1" customHeight="1" spans="1:8">
      <c r="A21" s="18" t="s">
        <v>33</v>
      </c>
      <c r="B21" s="19" t="s">
        <v>11</v>
      </c>
      <c r="C21" s="24" t="s">
        <v>12</v>
      </c>
      <c r="D21" s="25">
        <v>120700000</v>
      </c>
      <c r="E21" s="31" t="s">
        <v>13</v>
      </c>
      <c r="F21" s="19" t="s">
        <v>34</v>
      </c>
      <c r="G21" s="25"/>
      <c r="H21" s="25">
        <f t="shared" si="1"/>
        <v>1786360</v>
      </c>
    </row>
    <row r="22" s="3" customFormat="1" customHeight="1" spans="1:8">
      <c r="A22" s="18" t="s">
        <v>35</v>
      </c>
      <c r="B22" s="19" t="s">
        <v>11</v>
      </c>
      <c r="C22" s="24" t="s">
        <v>12</v>
      </c>
      <c r="D22" s="25">
        <v>230000000</v>
      </c>
      <c r="E22" s="31" t="s">
        <v>13</v>
      </c>
      <c r="F22" s="19" t="s">
        <v>34</v>
      </c>
      <c r="G22" s="25"/>
      <c r="H22" s="25">
        <f t="shared" si="1"/>
        <v>3404000</v>
      </c>
    </row>
    <row r="23" s="3" customFormat="1" customHeight="1" spans="1:8">
      <c r="A23" s="18" t="s">
        <v>36</v>
      </c>
      <c r="B23" s="19" t="s">
        <v>11</v>
      </c>
      <c r="C23" s="24" t="s">
        <v>12</v>
      </c>
      <c r="D23" s="25">
        <v>75910000</v>
      </c>
      <c r="E23" s="31" t="s">
        <v>37</v>
      </c>
      <c r="F23" s="19" t="s">
        <v>38</v>
      </c>
      <c r="G23" s="25"/>
      <c r="H23" s="25">
        <f t="shared" si="1"/>
        <v>1271492.5</v>
      </c>
    </row>
    <row r="24" s="3" customFormat="1" customHeight="1" spans="1:8">
      <c r="A24" s="18" t="s">
        <v>39</v>
      </c>
      <c r="B24" s="19" t="s">
        <v>11</v>
      </c>
      <c r="C24" s="24" t="s">
        <v>12</v>
      </c>
      <c r="D24" s="25">
        <v>50000000</v>
      </c>
      <c r="E24" s="31" t="s">
        <v>13</v>
      </c>
      <c r="F24" s="19" t="s">
        <v>34</v>
      </c>
      <c r="G24" s="25"/>
      <c r="H24" s="25">
        <f t="shared" si="1"/>
        <v>740000</v>
      </c>
    </row>
    <row r="25" s="3" customFormat="1" customHeight="1" spans="1:8">
      <c r="A25" s="18" t="s">
        <v>40</v>
      </c>
      <c r="B25" s="19" t="s">
        <v>11</v>
      </c>
      <c r="C25" s="24" t="s">
        <v>12</v>
      </c>
      <c r="D25" s="25">
        <v>1510000000</v>
      </c>
      <c r="E25" s="31" t="s">
        <v>37</v>
      </c>
      <c r="F25" s="19" t="s">
        <v>38</v>
      </c>
      <c r="G25" s="25"/>
      <c r="H25" s="25">
        <f t="shared" si="1"/>
        <v>25292500</v>
      </c>
    </row>
    <row r="26" s="3" customFormat="1" customHeight="1" spans="1:8">
      <c r="A26" s="18" t="s">
        <v>41</v>
      </c>
      <c r="B26" s="19" t="s">
        <v>11</v>
      </c>
      <c r="C26" s="24" t="s">
        <v>12</v>
      </c>
      <c r="D26" s="25">
        <v>29000000</v>
      </c>
      <c r="E26" s="31" t="s">
        <v>13</v>
      </c>
      <c r="F26" s="19" t="s">
        <v>34</v>
      </c>
      <c r="G26" s="25"/>
      <c r="H26" s="25">
        <f t="shared" si="1"/>
        <v>429200</v>
      </c>
    </row>
    <row r="27" s="3" customFormat="1" customHeight="1" spans="1:8">
      <c r="A27" s="18" t="s">
        <v>42</v>
      </c>
      <c r="B27" s="19" t="s">
        <v>11</v>
      </c>
      <c r="C27" s="24" t="s">
        <v>12</v>
      </c>
      <c r="D27" s="25">
        <v>220000000</v>
      </c>
      <c r="E27" s="31" t="s">
        <v>37</v>
      </c>
      <c r="F27" s="19" t="s">
        <v>38</v>
      </c>
      <c r="G27" s="25"/>
      <c r="H27" s="25">
        <f t="shared" si="1"/>
        <v>3685000</v>
      </c>
    </row>
    <row r="28" s="5" customFormat="1" ht="26" customHeight="1" spans="1:8">
      <c r="A28" s="32" t="s">
        <v>43</v>
      </c>
      <c r="B28" s="19" t="s">
        <v>11</v>
      </c>
      <c r="C28" s="19" t="s">
        <v>12</v>
      </c>
      <c r="D28" s="20">
        <v>67600000</v>
      </c>
      <c r="E28" s="21">
        <v>10</v>
      </c>
      <c r="F28" s="21" t="s">
        <v>44</v>
      </c>
      <c r="G28" s="23"/>
      <c r="H28" s="23">
        <f>D28*F28/2</f>
        <v>899080</v>
      </c>
    </row>
    <row r="29" s="3" customFormat="1" customHeight="1" spans="1:8">
      <c r="A29" s="32" t="s">
        <v>45</v>
      </c>
      <c r="B29" s="19" t="s">
        <v>11</v>
      </c>
      <c r="C29" s="19" t="s">
        <v>12</v>
      </c>
      <c r="D29" s="20">
        <v>264300000</v>
      </c>
      <c r="E29" s="21">
        <v>10</v>
      </c>
      <c r="F29" s="21" t="s">
        <v>46</v>
      </c>
      <c r="G29" s="23"/>
      <c r="H29" s="23">
        <f>D29*F29/2</f>
        <v>3052665</v>
      </c>
    </row>
    <row r="30" s="3" customFormat="1" customHeight="1" spans="1:8">
      <c r="A30" s="32" t="s">
        <v>47</v>
      </c>
      <c r="B30" s="19" t="s">
        <v>11</v>
      </c>
      <c r="C30" s="19" t="s">
        <v>12</v>
      </c>
      <c r="D30" s="20">
        <v>239500000</v>
      </c>
      <c r="E30" s="21">
        <v>10</v>
      </c>
      <c r="F30" s="21" t="s">
        <v>48</v>
      </c>
      <c r="G30" s="23"/>
      <c r="H30" s="23">
        <f>D30*F30/2</f>
        <v>2622525</v>
      </c>
    </row>
    <row r="31" s="3" customFormat="1" customHeight="1" spans="1:8">
      <c r="A31" s="32" t="s">
        <v>49</v>
      </c>
      <c r="B31" s="19" t="s">
        <v>11</v>
      </c>
      <c r="C31" s="19" t="s">
        <v>12</v>
      </c>
      <c r="D31" s="20">
        <v>183380000</v>
      </c>
      <c r="E31" s="21">
        <v>10</v>
      </c>
      <c r="F31" s="21" t="s">
        <v>48</v>
      </c>
      <c r="G31" s="23"/>
      <c r="H31" s="23">
        <f>D31*F31/2</f>
        <v>2008011</v>
      </c>
    </row>
    <row r="32" customHeight="1" spans="6:6">
      <c r="F32" s="33"/>
    </row>
    <row r="33" customHeight="1" spans="6:6">
      <c r="F33" s="33"/>
    </row>
    <row r="34" customHeight="1" spans="6:6">
      <c r="F34" s="33"/>
    </row>
    <row r="35" customHeight="1" spans="6:6">
      <c r="F35" s="33"/>
    </row>
    <row r="36" customHeight="1" spans="6:6">
      <c r="F36" s="33"/>
    </row>
    <row r="37" customHeight="1" spans="6:6">
      <c r="F37" s="33"/>
    </row>
    <row r="38" customHeight="1" spans="6:6">
      <c r="F38" s="33"/>
    </row>
    <row r="39" customHeight="1" spans="6:6">
      <c r="F39" s="33"/>
    </row>
    <row r="40" customHeight="1" spans="6:6">
      <c r="F40" s="33"/>
    </row>
    <row r="41" customHeight="1" spans="6:6">
      <c r="F41" s="33"/>
    </row>
    <row r="42" customHeight="1" spans="6:6">
      <c r="F42" s="33"/>
    </row>
    <row r="43" customHeight="1" spans="6:6">
      <c r="F43" s="33"/>
    </row>
    <row r="44" customHeight="1" spans="6:6">
      <c r="F44" s="33"/>
    </row>
    <row r="45" customHeight="1" spans="6:6">
      <c r="F45" s="33"/>
    </row>
    <row r="46" customHeight="1" spans="6:6">
      <c r="F46" s="33"/>
    </row>
    <row r="47" customHeight="1" spans="6:6">
      <c r="F47" s="33"/>
    </row>
    <row r="48" customHeight="1" spans="6:6">
      <c r="F48" s="33"/>
    </row>
    <row r="49" customHeight="1" spans="6:6">
      <c r="F49" s="33"/>
    </row>
    <row r="50" customHeight="1" spans="6:6">
      <c r="F50" s="33"/>
    </row>
    <row r="51" customHeight="1" spans="6:6">
      <c r="F51" s="33"/>
    </row>
    <row r="52" customHeight="1" spans="6:6">
      <c r="F52" s="33"/>
    </row>
    <row r="53" customHeight="1" spans="6:6">
      <c r="F53" s="33"/>
    </row>
    <row r="54" customHeight="1" spans="6:6">
      <c r="F54" s="33"/>
    </row>
    <row r="55" customHeight="1" spans="6:6">
      <c r="F55" s="33"/>
    </row>
    <row r="56" customHeight="1" spans="6:6">
      <c r="F56" s="33"/>
    </row>
    <row r="57" customHeight="1" spans="6:6">
      <c r="F57" s="33"/>
    </row>
    <row r="58" customHeight="1" spans="6:6">
      <c r="F58" s="33"/>
    </row>
    <row r="59" customHeight="1" spans="6:6">
      <c r="F59" s="33"/>
    </row>
    <row r="60" customHeight="1" spans="6:6">
      <c r="F60" s="33"/>
    </row>
  </sheetData>
  <autoFilter ref="A3:H31">
    <extLst/>
  </autoFilter>
  <mergeCells count="1">
    <mergeCell ref="A1:H1"/>
  </mergeCells>
  <printOptions horizontalCentered="1"/>
  <pageMargins left="0.393055555555556" right="0.2" top="0.238888888888889" bottom="0.279166666666667" header="0.511805555555556" footer="0"/>
  <pageSetup paperSize="9" scale="52" fitToHeight="0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2025-04-27T03:42:00Z</dcterms:created>
  <dcterms:modified xsi:type="dcterms:W3CDTF">2025-04-27T08:21:14Z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