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4月" sheetId="1" r:id="rId1"/>
  </sheets>
  <definedNames>
    <definedName name="_xlnm._FilterDatabase" localSheetId="0" hidden="1">'4月'!$A$4:$P$27</definedName>
    <definedName name="_xlnm.Print_Area" localSheetId="0">'4月'!$A$1:$I$27</definedName>
    <definedName name="_xlnm.Print_Titles" localSheetId="0">'4月'!$3:$3</definedName>
  </definedNames>
  <calcPr calcId="144525"/>
</workbook>
</file>

<file path=xl/sharedStrings.xml><?xml version="1.0" encoding="utf-8"?>
<sst xmlns="http://schemas.openxmlformats.org/spreadsheetml/2006/main" count="91" uniqueCount="45">
  <si>
    <t>市本级2023年4月地方政府债券还本付息计划表</t>
  </si>
  <si>
    <t>单位：元</t>
  </si>
  <si>
    <t>地方政府债券名称</t>
  </si>
  <si>
    <t>债券类型</t>
  </si>
  <si>
    <t>月份</t>
  </si>
  <si>
    <t>政府债券金额</t>
  </si>
  <si>
    <t>期限</t>
  </si>
  <si>
    <t>年利率（%）</t>
  </si>
  <si>
    <t>应缴本金</t>
  </si>
  <si>
    <t>应缴利息</t>
  </si>
  <si>
    <t>省厅文件应缴资金日</t>
  </si>
  <si>
    <t>合计</t>
  </si>
  <si>
    <t>2018福建省政府定向承销的置换一般债券（二期）1806035</t>
  </si>
  <si>
    <t>一般</t>
  </si>
  <si>
    <t>4月</t>
  </si>
  <si>
    <t>2018福建省政府定向承销的置换一般债券（三期）1806036</t>
  </si>
  <si>
    <t>2018福建省政府定向承销的置换一般债券（四期）1806037</t>
  </si>
  <si>
    <t>2018福建省政府定向承销的置换专项债券（一期）1806038</t>
  </si>
  <si>
    <t>专项</t>
  </si>
  <si>
    <t>2018福建省政府定向承销的置换专项债券（二期）1806039</t>
  </si>
  <si>
    <t>2018福建省政府定向承销的置换专项债券（三期）1806040</t>
  </si>
  <si>
    <t>2015年福建省政府定向承销的置换专项债券（四期）1555024</t>
  </si>
  <si>
    <t>2015年福建省政府定向承销的置换一般债券（八期）1555028</t>
  </si>
  <si>
    <t>2016年福建省政府定向承销的置换一般债券（八期) 1606351</t>
  </si>
  <si>
    <t>2016年福建省政府定向承销的置换专项债券（四期) 1606353</t>
  </si>
  <si>
    <t>2018福建省政府一般债券（二期）147855</t>
  </si>
  <si>
    <t>2018福建省政府一般债券（三期）147856</t>
  </si>
  <si>
    <t>2018福建省政府一般债券（四期）147857</t>
  </si>
  <si>
    <t>2018福建省政府专项债券（一期）147858</t>
  </si>
  <si>
    <t>2018福建省政府专项债券（二期）147859</t>
  </si>
  <si>
    <t>2018福建省政府专项债券（三期）147860</t>
  </si>
  <si>
    <t>2015年福建省政府专项债券（六期）1555030</t>
  </si>
  <si>
    <t>2015年福建省政府一般债券（十六期）1555036</t>
  </si>
  <si>
    <t>2022年福建省收费公路专项债券（四期）——2022年福建省政府专项债券（四十三期）</t>
  </si>
  <si>
    <t>15</t>
  </si>
  <si>
    <t>2.98</t>
  </si>
  <si>
    <t>2022年福建省高质量发展专项债券（八期）——2022年福建省政府专项债券（四十六期）</t>
  </si>
  <si>
    <t>10</t>
  </si>
  <si>
    <t>2.81</t>
  </si>
  <si>
    <t>2022年福建省高质量发展专项债券（九期）——2022年福建省政府专项债券（四十七期）</t>
  </si>
  <si>
    <t>2022年福建省高质量发展专项债券（十期）——2022年福建省政府专项债券（四十八期）</t>
  </si>
  <si>
    <t>20</t>
  </si>
  <si>
    <t>3.08</t>
  </si>
  <si>
    <t>2022年福建省地方政府再融资一般债券（四期）</t>
  </si>
  <si>
    <t>2.77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</si>
</sst>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m&quot;月&quot;d&quot;日&quot;;@"/>
  </numFmts>
  <fonts count="29">
    <font>
      <sz val="12"/>
      <name val="宋体"/>
      <charset val="134"/>
    </font>
    <font>
      <b/>
      <sz val="10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9"/>
      <name val="Arial"/>
      <charset val="134"/>
    </font>
    <font>
      <sz val="9"/>
      <name val="宋体"/>
      <charset val="134"/>
    </font>
    <font>
      <b/>
      <sz val="16"/>
      <name val="黑体"/>
      <charset val="134"/>
    </font>
    <font>
      <sz val="10"/>
      <name val="仿宋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>
      <alignment vertical="center"/>
    </xf>
    <xf numFmtId="178" fontId="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zoomScale="85" zoomScaleNormal="85" zoomScaleSheetLayoutView="60" workbookViewId="0">
      <pane ySplit="3" topLeftCell="A4" activePane="bottomLeft" state="frozen"/>
      <selection/>
      <selection pane="bottomLeft" activeCell="A1" sqref="A1:I1"/>
    </sheetView>
  </sheetViews>
  <sheetFormatPr defaultColWidth="9" defaultRowHeight="25" customHeight="1"/>
  <cols>
    <col min="1" max="1" width="44.125" style="4" customWidth="1"/>
    <col min="2" max="3" width="8.525" style="5" customWidth="1"/>
    <col min="4" max="4" width="16.025" style="6" customWidth="1"/>
    <col min="5" max="5" width="5.43333333333333" style="7" customWidth="1"/>
    <col min="6" max="6" width="6.75833333333333" style="8" customWidth="1"/>
    <col min="7" max="7" width="16" style="6" customWidth="1"/>
    <col min="8" max="8" width="15.2833333333333" style="6" customWidth="1"/>
    <col min="9" max="9" width="13.9666666666667" style="9" customWidth="1"/>
    <col min="10" max="10" width="9" style="1"/>
    <col min="11" max="11" width="12.625" style="1"/>
    <col min="12" max="16384" width="9" style="1"/>
  </cols>
  <sheetData>
    <row r="1" s="1" customFormat="1" ht="26" customHeight="1" spans="1:9">
      <c r="A1" s="10" t="s">
        <v>0</v>
      </c>
      <c r="B1" s="10"/>
      <c r="C1" s="10"/>
      <c r="D1" s="11"/>
      <c r="E1" s="12"/>
      <c r="F1" s="10"/>
      <c r="G1" s="11"/>
      <c r="H1" s="13"/>
      <c r="I1" s="30"/>
    </row>
    <row r="2" s="1" customFormat="1" ht="24" customHeight="1" spans="1:9">
      <c r="A2" s="4"/>
      <c r="B2" s="5"/>
      <c r="C2" s="5"/>
      <c r="D2" s="6"/>
      <c r="E2" s="14"/>
      <c r="F2" s="5"/>
      <c r="G2" s="6"/>
      <c r="H2" s="15" t="s">
        <v>1</v>
      </c>
      <c r="I2" s="15"/>
    </row>
    <row r="3" s="2" customFormat="1" ht="40" customHeight="1" spans="1:9">
      <c r="A3" s="16" t="s">
        <v>2</v>
      </c>
      <c r="B3" s="16" t="s">
        <v>3</v>
      </c>
      <c r="C3" s="16" t="s">
        <v>4</v>
      </c>
      <c r="D3" s="17" t="s">
        <v>5</v>
      </c>
      <c r="E3" s="18" t="s">
        <v>6</v>
      </c>
      <c r="F3" s="16" t="s">
        <v>7</v>
      </c>
      <c r="G3" s="17" t="s">
        <v>8</v>
      </c>
      <c r="H3" s="17" t="s">
        <v>9</v>
      </c>
      <c r="I3" s="31" t="s">
        <v>10</v>
      </c>
    </row>
    <row r="4" s="2" customFormat="1" customHeight="1" spans="1:9">
      <c r="A4" s="19" t="s">
        <v>11</v>
      </c>
      <c r="B4" s="20"/>
      <c r="C4" s="20"/>
      <c r="D4" s="20"/>
      <c r="E4" s="20"/>
      <c r="F4" s="21"/>
      <c r="G4" s="17">
        <f>SUM(G5:G27)</f>
        <v>1270070000</v>
      </c>
      <c r="H4" s="17">
        <f>SUM(H5:H27)</f>
        <v>101372103</v>
      </c>
      <c r="I4" s="31"/>
    </row>
    <row r="5" s="3" customFormat="1" customHeight="1" spans="1:9">
      <c r="A5" s="22" t="s">
        <v>12</v>
      </c>
      <c r="B5" s="23" t="s">
        <v>13</v>
      </c>
      <c r="C5" s="23" t="s">
        <v>14</v>
      </c>
      <c r="D5" s="24">
        <v>49160000</v>
      </c>
      <c r="E5" s="25">
        <v>5</v>
      </c>
      <c r="F5" s="26">
        <v>4.2</v>
      </c>
      <c r="G5" s="24">
        <v>49160000</v>
      </c>
      <c r="H5" s="24">
        <f>D5*F5/100</f>
        <v>2064720</v>
      </c>
      <c r="I5" s="32">
        <v>45020</v>
      </c>
    </row>
    <row r="6" s="3" customFormat="1" customHeight="1" spans="1:9">
      <c r="A6" s="22" t="s">
        <v>15</v>
      </c>
      <c r="B6" s="23" t="s">
        <v>13</v>
      </c>
      <c r="C6" s="23" t="s">
        <v>14</v>
      </c>
      <c r="D6" s="24">
        <v>49160000</v>
      </c>
      <c r="E6" s="25">
        <v>7</v>
      </c>
      <c r="F6" s="26">
        <v>4.31</v>
      </c>
      <c r="G6" s="24"/>
      <c r="H6" s="24">
        <f>D6*F6/100</f>
        <v>2118796</v>
      </c>
      <c r="I6" s="32">
        <v>45020</v>
      </c>
    </row>
    <row r="7" s="3" customFormat="1" customHeight="1" spans="1:9">
      <c r="A7" s="22" t="s">
        <v>16</v>
      </c>
      <c r="B7" s="23" t="s">
        <v>13</v>
      </c>
      <c r="C7" s="23" t="s">
        <v>14</v>
      </c>
      <c r="D7" s="24">
        <v>49160000</v>
      </c>
      <c r="E7" s="25">
        <v>10</v>
      </c>
      <c r="F7" s="26">
        <v>4.29</v>
      </c>
      <c r="G7" s="24"/>
      <c r="H7" s="24">
        <f>D7*F7/100/2</f>
        <v>1054482</v>
      </c>
      <c r="I7" s="32">
        <v>45020</v>
      </c>
    </row>
    <row r="8" s="3" customFormat="1" customHeight="1" spans="1:9">
      <c r="A8" s="22" t="s">
        <v>17</v>
      </c>
      <c r="B8" s="23" t="s">
        <v>18</v>
      </c>
      <c r="C8" s="23" t="s">
        <v>14</v>
      </c>
      <c r="D8" s="24">
        <v>284770000</v>
      </c>
      <c r="E8" s="25">
        <v>5</v>
      </c>
      <c r="F8" s="26">
        <v>4.2</v>
      </c>
      <c r="G8" s="24">
        <v>284770000</v>
      </c>
      <c r="H8" s="24">
        <f>D8*F8/100</f>
        <v>11960340</v>
      </c>
      <c r="I8" s="32">
        <v>45020</v>
      </c>
    </row>
    <row r="9" s="3" customFormat="1" customHeight="1" spans="1:9">
      <c r="A9" s="22" t="s">
        <v>19</v>
      </c>
      <c r="B9" s="23" t="s">
        <v>18</v>
      </c>
      <c r="C9" s="23" t="s">
        <v>14</v>
      </c>
      <c r="D9" s="24">
        <v>142390000</v>
      </c>
      <c r="E9" s="25">
        <v>7</v>
      </c>
      <c r="F9" s="26">
        <v>4.31</v>
      </c>
      <c r="G9" s="24"/>
      <c r="H9" s="24">
        <f>D9*F9/100</f>
        <v>6137009</v>
      </c>
      <c r="I9" s="32">
        <v>45020</v>
      </c>
    </row>
    <row r="10" s="3" customFormat="1" customHeight="1" spans="1:9">
      <c r="A10" s="22" t="s">
        <v>20</v>
      </c>
      <c r="B10" s="23" t="s">
        <v>18</v>
      </c>
      <c r="C10" s="23" t="s">
        <v>14</v>
      </c>
      <c r="D10" s="24">
        <v>142390000</v>
      </c>
      <c r="E10" s="25">
        <v>10</v>
      </c>
      <c r="F10" s="26">
        <v>4.29</v>
      </c>
      <c r="G10" s="24"/>
      <c r="H10" s="24">
        <f>D10*F10/100/2</f>
        <v>3054265.5</v>
      </c>
      <c r="I10" s="32">
        <v>45020</v>
      </c>
    </row>
    <row r="11" s="3" customFormat="1" customHeight="1" spans="1:9">
      <c r="A11" s="22" t="s">
        <v>21</v>
      </c>
      <c r="B11" s="23" t="s">
        <v>18</v>
      </c>
      <c r="C11" s="23" t="s">
        <v>14</v>
      </c>
      <c r="D11" s="27">
        <f>56950000-52500000</f>
        <v>4450000</v>
      </c>
      <c r="E11" s="25">
        <v>10</v>
      </c>
      <c r="F11" s="26">
        <v>3.67</v>
      </c>
      <c r="G11" s="24"/>
      <c r="H11" s="24">
        <f>D11*F11/100/2</f>
        <v>81657.5</v>
      </c>
      <c r="I11" s="32">
        <v>45027</v>
      </c>
    </row>
    <row r="12" s="3" customFormat="1" customHeight="1" spans="1:9">
      <c r="A12" s="22" t="s">
        <v>22</v>
      </c>
      <c r="B12" s="23" t="s">
        <v>13</v>
      </c>
      <c r="C12" s="23" t="s">
        <v>14</v>
      </c>
      <c r="D12" s="24">
        <v>15180000</v>
      </c>
      <c r="E12" s="25">
        <v>10</v>
      </c>
      <c r="F12" s="26">
        <v>3.67</v>
      </c>
      <c r="G12" s="24"/>
      <c r="H12" s="24">
        <f>D12*F12/100/2</f>
        <v>278553</v>
      </c>
      <c r="I12" s="32">
        <v>45027</v>
      </c>
    </row>
    <row r="13" s="3" customFormat="1" customHeight="1" spans="1:9">
      <c r="A13" s="22" t="s">
        <v>23</v>
      </c>
      <c r="B13" s="23" t="s">
        <v>13</v>
      </c>
      <c r="C13" s="23" t="s">
        <v>14</v>
      </c>
      <c r="D13" s="24">
        <v>0</v>
      </c>
      <c r="E13" s="25">
        <v>10</v>
      </c>
      <c r="F13" s="26">
        <v>3.09</v>
      </c>
      <c r="G13" s="24"/>
      <c r="H13" s="24">
        <f>D13*F13/100/2</f>
        <v>0</v>
      </c>
      <c r="I13" s="32">
        <v>45027</v>
      </c>
    </row>
    <row r="14" s="3" customFormat="1" customHeight="1" spans="1:9">
      <c r="A14" s="22" t="s">
        <v>24</v>
      </c>
      <c r="B14" s="23" t="s">
        <v>18</v>
      </c>
      <c r="C14" s="23" t="s">
        <v>14</v>
      </c>
      <c r="D14" s="24">
        <v>0</v>
      </c>
      <c r="E14" s="25">
        <v>10</v>
      </c>
      <c r="F14" s="26">
        <v>3.09</v>
      </c>
      <c r="G14" s="24"/>
      <c r="H14" s="24">
        <f>D14*F14/100/2</f>
        <v>0</v>
      </c>
      <c r="I14" s="32">
        <v>45027</v>
      </c>
    </row>
    <row r="15" s="3" customFormat="1" customHeight="1" spans="1:9">
      <c r="A15" s="22" t="s">
        <v>25</v>
      </c>
      <c r="B15" s="23" t="s">
        <v>13</v>
      </c>
      <c r="C15" s="23" t="s">
        <v>14</v>
      </c>
      <c r="D15" s="27">
        <f>45580000-3000000-1500000</f>
        <v>41080000</v>
      </c>
      <c r="E15" s="25">
        <v>5</v>
      </c>
      <c r="F15" s="26">
        <v>3.57</v>
      </c>
      <c r="G15" s="24">
        <v>41080000</v>
      </c>
      <c r="H15" s="24">
        <f>D15*F15/100</f>
        <v>1466556</v>
      </c>
      <c r="I15" s="32">
        <v>45030</v>
      </c>
    </row>
    <row r="16" s="3" customFormat="1" customHeight="1" spans="1:9">
      <c r="A16" s="22" t="s">
        <v>26</v>
      </c>
      <c r="B16" s="23" t="s">
        <v>13</v>
      </c>
      <c r="C16" s="23" t="s">
        <v>14</v>
      </c>
      <c r="D16" s="27">
        <f>45580000-3000000-1500000</f>
        <v>41080000</v>
      </c>
      <c r="E16" s="25">
        <v>7</v>
      </c>
      <c r="F16" s="26">
        <v>3.77</v>
      </c>
      <c r="G16" s="24"/>
      <c r="H16" s="24">
        <f>D16*F16/100</f>
        <v>1548716</v>
      </c>
      <c r="I16" s="32">
        <v>45030</v>
      </c>
    </row>
    <row r="17" s="3" customFormat="1" customHeight="1" spans="1:9">
      <c r="A17" s="22" t="s">
        <v>27</v>
      </c>
      <c r="B17" s="23" t="s">
        <v>13</v>
      </c>
      <c r="C17" s="23" t="s">
        <v>14</v>
      </c>
      <c r="D17" s="27">
        <f>45580000-3000000-1500000</f>
        <v>41080000</v>
      </c>
      <c r="E17" s="25">
        <v>10</v>
      </c>
      <c r="F17" s="26">
        <v>3.85</v>
      </c>
      <c r="G17" s="24"/>
      <c r="H17" s="24">
        <f>D17*F17/100/2</f>
        <v>790790</v>
      </c>
      <c r="I17" s="32">
        <v>45030</v>
      </c>
    </row>
    <row r="18" s="3" customFormat="1" customHeight="1" spans="1:9">
      <c r="A18" s="22" t="s">
        <v>28</v>
      </c>
      <c r="B18" s="23" t="s">
        <v>18</v>
      </c>
      <c r="C18" s="23" t="s">
        <v>14</v>
      </c>
      <c r="D18" s="24">
        <v>895060000</v>
      </c>
      <c r="E18" s="25">
        <v>5</v>
      </c>
      <c r="F18" s="26">
        <v>3.64</v>
      </c>
      <c r="G18" s="24">
        <v>895060000</v>
      </c>
      <c r="H18" s="24">
        <f>D18*F18/100</f>
        <v>32580184</v>
      </c>
      <c r="I18" s="32">
        <v>45030</v>
      </c>
    </row>
    <row r="19" s="3" customFormat="1" customHeight="1" spans="1:9">
      <c r="A19" s="22" t="s">
        <v>29</v>
      </c>
      <c r="B19" s="23" t="s">
        <v>18</v>
      </c>
      <c r="C19" s="23" t="s">
        <v>14</v>
      </c>
      <c r="D19" s="24">
        <v>447520000</v>
      </c>
      <c r="E19" s="25">
        <v>7</v>
      </c>
      <c r="F19" s="26">
        <v>3.8</v>
      </c>
      <c r="G19" s="24"/>
      <c r="H19" s="24">
        <f>D19*F19/100</f>
        <v>17005760</v>
      </c>
      <c r="I19" s="32">
        <v>45030</v>
      </c>
    </row>
    <row r="20" s="3" customFormat="1" customHeight="1" spans="1:9">
      <c r="A20" s="22" t="s">
        <v>30</v>
      </c>
      <c r="B20" s="23" t="s">
        <v>18</v>
      </c>
      <c r="C20" s="23" t="s">
        <v>14</v>
      </c>
      <c r="D20" s="24">
        <v>447520000</v>
      </c>
      <c r="E20" s="25">
        <v>10</v>
      </c>
      <c r="F20" s="26">
        <v>3.9</v>
      </c>
      <c r="G20" s="24"/>
      <c r="H20" s="24">
        <f>D20*F20/100/2</f>
        <v>8726640</v>
      </c>
      <c r="I20" s="32">
        <v>45030</v>
      </c>
    </row>
    <row r="21" s="3" customFormat="1" customHeight="1" spans="1:9">
      <c r="A21" s="22" t="s">
        <v>31</v>
      </c>
      <c r="B21" s="23" t="s">
        <v>18</v>
      </c>
      <c r="C21" s="23" t="s">
        <v>14</v>
      </c>
      <c r="D21" s="24">
        <v>60000000</v>
      </c>
      <c r="E21" s="25">
        <v>10</v>
      </c>
      <c r="F21" s="26">
        <v>3.25</v>
      </c>
      <c r="G21" s="24"/>
      <c r="H21" s="24">
        <f>D21*F21/100/2</f>
        <v>975000</v>
      </c>
      <c r="I21" s="32">
        <v>45040</v>
      </c>
    </row>
    <row r="22" s="3" customFormat="1" customHeight="1" spans="1:9">
      <c r="A22" s="22" t="s">
        <v>32</v>
      </c>
      <c r="B22" s="23" t="s">
        <v>13</v>
      </c>
      <c r="C22" s="23" t="s">
        <v>14</v>
      </c>
      <c r="D22" s="27">
        <f>64500000-45000000</f>
        <v>19500000</v>
      </c>
      <c r="E22" s="25">
        <v>10</v>
      </c>
      <c r="F22" s="26">
        <v>3.25</v>
      </c>
      <c r="G22" s="24"/>
      <c r="H22" s="24">
        <f>D22*F22/100/2</f>
        <v>316875</v>
      </c>
      <c r="I22" s="32">
        <v>45040</v>
      </c>
    </row>
    <row r="23" s="1" customFormat="1" customHeight="1" spans="1:9">
      <c r="A23" s="22" t="s">
        <v>33</v>
      </c>
      <c r="B23" s="23" t="s">
        <v>18</v>
      </c>
      <c r="C23" s="23" t="s">
        <v>14</v>
      </c>
      <c r="D23" s="24">
        <v>100000000</v>
      </c>
      <c r="E23" s="28" t="s">
        <v>34</v>
      </c>
      <c r="F23" s="29" t="s">
        <v>35</v>
      </c>
      <c r="G23" s="24"/>
      <c r="H23" s="24">
        <f>D23*F23/200</f>
        <v>1490000</v>
      </c>
      <c r="I23" s="33">
        <v>45037</v>
      </c>
    </row>
    <row r="24" s="1" customFormat="1" customHeight="1" spans="1:9">
      <c r="A24" s="22" t="s">
        <v>36</v>
      </c>
      <c r="B24" s="23" t="s">
        <v>18</v>
      </c>
      <c r="C24" s="23" t="s">
        <v>14</v>
      </c>
      <c r="D24" s="24">
        <v>350000000</v>
      </c>
      <c r="E24" s="28" t="s">
        <v>37</v>
      </c>
      <c r="F24" s="29" t="s">
        <v>38</v>
      </c>
      <c r="G24" s="24"/>
      <c r="H24" s="24">
        <f>D24*F24/200</f>
        <v>4917500</v>
      </c>
      <c r="I24" s="33">
        <v>45037</v>
      </c>
    </row>
    <row r="25" s="1" customFormat="1" customHeight="1" spans="1:9">
      <c r="A25" s="22" t="s">
        <v>39</v>
      </c>
      <c r="B25" s="23" t="s">
        <v>18</v>
      </c>
      <c r="C25" s="23" t="s">
        <v>14</v>
      </c>
      <c r="D25" s="24">
        <v>0</v>
      </c>
      <c r="E25" s="28" t="s">
        <v>34</v>
      </c>
      <c r="F25" s="29" t="s">
        <v>35</v>
      </c>
      <c r="G25" s="24"/>
      <c r="H25" s="24">
        <f>D25*F25/200</f>
        <v>0</v>
      </c>
      <c r="I25" s="33">
        <v>45037</v>
      </c>
    </row>
    <row r="26" s="1" customFormat="1" customHeight="1" spans="1:9">
      <c r="A26" s="22" t="s">
        <v>40</v>
      </c>
      <c r="B26" s="23" t="s">
        <v>18</v>
      </c>
      <c r="C26" s="23" t="s">
        <v>14</v>
      </c>
      <c r="D26" s="27">
        <f>455000000-200000000</f>
        <v>255000000</v>
      </c>
      <c r="E26" s="28" t="s">
        <v>41</v>
      </c>
      <c r="F26" s="29" t="s">
        <v>42</v>
      </c>
      <c r="G26" s="24"/>
      <c r="H26" s="24">
        <f>D26*F26/200</f>
        <v>3927000</v>
      </c>
      <c r="I26" s="33">
        <v>45037</v>
      </c>
    </row>
    <row r="27" s="1" customFormat="1" customHeight="1" spans="1:9">
      <c r="A27" s="22" t="s">
        <v>43</v>
      </c>
      <c r="B27" s="23" t="s">
        <v>13</v>
      </c>
      <c r="C27" s="23" t="s">
        <v>14</v>
      </c>
      <c r="D27" s="24">
        <v>63340000</v>
      </c>
      <c r="E27" s="28" t="s">
        <v>37</v>
      </c>
      <c r="F27" s="29" t="s">
        <v>44</v>
      </c>
      <c r="G27" s="24"/>
      <c r="H27" s="24">
        <f>D27*F27/200</f>
        <v>877259</v>
      </c>
      <c r="I27" s="33">
        <v>45044</v>
      </c>
    </row>
  </sheetData>
  <autoFilter ref="A4:P27">
    <extLst/>
  </autoFilter>
  <mergeCells count="3">
    <mergeCell ref="A1:I1"/>
    <mergeCell ref="H2:I2"/>
    <mergeCell ref="A4:F4"/>
  </mergeCells>
  <printOptions horizontalCentered="1"/>
  <pageMargins left="0.393055555555556" right="0.200694444444444" top="0.239583333333333" bottom="0.279166666666667" header="0.511805555555556" footer="0"/>
  <pageSetup paperSize="9" scale="68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KKKKKE</cp:lastModifiedBy>
  <dcterms:created xsi:type="dcterms:W3CDTF">2023-03-13T01:58:24Z</dcterms:created>
  <dcterms:modified xsi:type="dcterms:W3CDTF">2023-03-13T01:58:35Z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72B8751B33F34F85A1CFFB801C99F2ED</vt:lpwstr>
  </property>
  <property fmtid="{D5CDD505-2E9C-101B-9397-08002B2CF9AE}" pid="3" name="KSOProductBuildVer">
    <vt:lpwstr>2052-11.1.0.13703</vt:lpwstr>
  </property>
</Properties>
</file>