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Sheet1!$A$1:I17</definedName>
  </definedNames>
  <calcPr calcId="144525" fullPrecision="0" concurrentCalc="0"/>
</workbook>
</file>

<file path=xl/sharedStrings.xml><?xml version="1.0" encoding="utf-8"?>
<sst xmlns="http://schemas.openxmlformats.org/spreadsheetml/2006/main" count="25">
  <si>
    <t>附件</t>
  </si>
  <si>
    <t>2021年中等职业学校学生资助资金安排表</t>
  </si>
  <si>
    <t>单位名称</t>
  </si>
  <si>
    <t>中职免学费</t>
  </si>
  <si>
    <t xml:space="preserve">中职助学金 </t>
  </si>
  <si>
    <t>备注</t>
  </si>
  <si>
    <t>学生数（人）</t>
  </si>
  <si>
    <t>其中：涉农专业学生数（人）</t>
  </si>
  <si>
    <t>省级
下达资金 （万元）</t>
  </si>
  <si>
    <t>受助
学生数（人）</t>
  </si>
  <si>
    <t>总计</t>
  </si>
  <si>
    <t>省级补助（万元）</t>
  </si>
  <si>
    <t>市级配套（万元）</t>
  </si>
  <si>
    <t>合计</t>
  </si>
  <si>
    <t>湄洲湾职业技术学校</t>
  </si>
  <si>
    <t>含湄职院五年专前三年学生134人。</t>
  </si>
  <si>
    <t>莆田职业技术学校</t>
  </si>
  <si>
    <t>莆田市卫生学校</t>
  </si>
  <si>
    <t>莆田市体育运动学校</t>
  </si>
  <si>
    <t>莆田艺术学校</t>
  </si>
  <si>
    <t>莆田市职业技术教育中心</t>
  </si>
  <si>
    <t>莆田市技工学校</t>
  </si>
  <si>
    <t>市级配套全年预计所需助学金4万元，年初预算已下达技工学校助学金4.8万元。</t>
  </si>
  <si>
    <t>莆田市理工技术学校</t>
  </si>
  <si>
    <t>省级补助资金由人社局通过国库集中支付系统拨付市理工学校，市级配套由人社局另文下达。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</si>
</sst>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_ "/>
    <numFmt numFmtId="41" formatCode="_ * #,##0_ ;_ * \-#,##0_ ;_ * &quot;-&quot;_ ;_ @_ "/>
    <numFmt numFmtId="178" formatCode="#,##0.00_ "/>
    <numFmt numFmtId="43" formatCode="_ * #,##0.00_ ;_ * \-#,##0.00_ ;_ * &quot;-&quot;??_ ;_ @_ "/>
  </numFmts>
  <fonts count="22"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4"/>
      <color indexed="8"/>
      <name val="方正小标宋简体"/>
      <charset val="134"/>
    </font>
    <font>
      <sz val="11"/>
      <color indexed="10"/>
      <name val="宋体"/>
      <charset val="134"/>
    </font>
    <font>
      <sz val="11"/>
      <color indexed="8"/>
      <name val="宋体"/>
      <charset val="0"/>
    </font>
    <font>
      <u/>
      <sz val="11"/>
      <color indexed="20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u/>
      <sz val="11"/>
      <color indexed="12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8" borderId="11" applyNumberFormat="0" applyAlignment="0" applyProtection="0">
      <alignment vertical="center"/>
    </xf>
    <xf numFmtId="0" fontId="15" fillId="10" borderId="14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78" fontId="1" fillId="0" borderId="3" xfId="0" applyNumberFormat="1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  <xf numFmtId="178" fontId="1" fillId="0" borderId="4" xfId="0" applyNumberFormat="1" applyFont="1" applyBorder="1" applyAlignment="1">
      <alignment horizontal="center" vertical="center" wrapText="1"/>
    </xf>
    <xf numFmtId="178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78" fontId="1" fillId="0" borderId="0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178" fontId="1" fillId="0" borderId="1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3" fillId="0" borderId="0" xfId="0" applyNumberFormat="1" applyFont="1" applyFill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7"/>
  <sheetViews>
    <sheetView tabSelected="1" view="pageBreakPreview" zoomScaleNormal="100" zoomScaleSheetLayoutView="100" workbookViewId="0">
      <selection activeCell="M14" sqref="M14"/>
    </sheetView>
  </sheetViews>
  <sheetFormatPr defaultColWidth="9" defaultRowHeight="13.5"/>
  <cols>
    <col min="1" max="1" width="26" customWidth="1"/>
    <col min="2" max="2" width="10.4416666666667" customWidth="1"/>
    <col min="3" max="3" width="11.1083333333333" customWidth="1"/>
    <col min="4" max="4" width="10.4416666666667" style="1" customWidth="1"/>
    <col min="5" max="5" width="10.4416666666667" style="2" customWidth="1"/>
    <col min="6" max="8" width="10.4416666666667" style="1" customWidth="1"/>
    <col min="9" max="9" width="26" customWidth="1"/>
    <col min="10" max="10" width="8.33333333333333" customWidth="1"/>
    <col min="11" max="11" width="6.89166666666667" customWidth="1"/>
    <col min="12" max="12" width="6" customWidth="1"/>
    <col min="13" max="13" width="7.66666666666667" style="3" customWidth="1"/>
  </cols>
  <sheetData>
    <row r="1" ht="15" customHeight="1" spans="1:3">
      <c r="A1" s="4" t="s">
        <v>0</v>
      </c>
      <c r="B1" s="4"/>
      <c r="C1" s="4"/>
    </row>
    <row r="2" ht="9" customHeight="1" spans="1:9">
      <c r="A2" s="5" t="s">
        <v>1</v>
      </c>
      <c r="B2" s="5"/>
      <c r="C2" s="5"/>
      <c r="D2" s="6"/>
      <c r="E2" s="7"/>
      <c r="F2" s="6"/>
      <c r="G2" s="6"/>
      <c r="H2" s="6"/>
      <c r="I2" s="5"/>
    </row>
    <row r="3" ht="9" customHeight="1" spans="1:9">
      <c r="A3" s="5"/>
      <c r="B3" s="5"/>
      <c r="C3" s="5"/>
      <c r="D3" s="6"/>
      <c r="E3" s="7"/>
      <c r="F3" s="6"/>
      <c r="G3" s="6"/>
      <c r="H3" s="6"/>
      <c r="I3" s="5"/>
    </row>
    <row r="4" ht="9" customHeight="1" spans="1:9">
      <c r="A4" s="5"/>
      <c r="B4" s="5"/>
      <c r="C4" s="5"/>
      <c r="D4" s="6"/>
      <c r="E4" s="7"/>
      <c r="F4" s="6"/>
      <c r="G4" s="6"/>
      <c r="H4" s="6"/>
      <c r="I4" s="5"/>
    </row>
    <row r="5" ht="9" customHeight="1" spans="1:9">
      <c r="A5" s="5"/>
      <c r="B5" s="5"/>
      <c r="C5" s="5"/>
      <c r="D5" s="6"/>
      <c r="E5" s="7"/>
      <c r="F5" s="6"/>
      <c r="G5" s="6"/>
      <c r="H5" s="6"/>
      <c r="I5" s="5"/>
    </row>
    <row r="6" ht="27" customHeight="1" spans="1:9">
      <c r="A6" s="8" t="s">
        <v>2</v>
      </c>
      <c r="B6" s="9" t="s">
        <v>3</v>
      </c>
      <c r="C6" s="9"/>
      <c r="D6" s="10"/>
      <c r="E6" s="11" t="s">
        <v>4</v>
      </c>
      <c r="F6" s="12"/>
      <c r="G6" s="12"/>
      <c r="H6" s="13"/>
      <c r="I6" s="8" t="s">
        <v>5</v>
      </c>
    </row>
    <row r="7" ht="41" customHeight="1" spans="1:9">
      <c r="A7" s="14"/>
      <c r="B7" s="15" t="s">
        <v>6</v>
      </c>
      <c r="C7" s="16" t="s">
        <v>7</v>
      </c>
      <c r="D7" s="17" t="s">
        <v>8</v>
      </c>
      <c r="E7" s="18" t="s">
        <v>9</v>
      </c>
      <c r="F7" s="19" t="s">
        <v>10</v>
      </c>
      <c r="G7" s="19" t="s">
        <v>11</v>
      </c>
      <c r="H7" s="19" t="s">
        <v>12</v>
      </c>
      <c r="I7" s="14"/>
    </row>
    <row r="8" ht="9" customHeight="1" spans="1:9">
      <c r="A8" s="20"/>
      <c r="B8" s="21"/>
      <c r="C8" s="22"/>
      <c r="D8" s="23"/>
      <c r="E8" s="18"/>
      <c r="F8" s="19"/>
      <c r="G8" s="19"/>
      <c r="H8" s="19"/>
      <c r="I8" s="20"/>
    </row>
    <row r="9" ht="31" customHeight="1" spans="1:9">
      <c r="A9" s="24" t="s">
        <v>13</v>
      </c>
      <c r="B9" s="24">
        <f t="shared" ref="B9:H9" si="0">SUM(B10:B17)</f>
        <v>11534</v>
      </c>
      <c r="C9" s="24">
        <f>SUM(C10:C17)</f>
        <v>514</v>
      </c>
      <c r="D9" s="25">
        <f>SUM(D10:D17)</f>
        <v>1558</v>
      </c>
      <c r="E9" s="26">
        <f>SUM(E10:E17)</f>
        <v>833</v>
      </c>
      <c r="F9" s="25">
        <f>SUM(F10:F17)</f>
        <v>175</v>
      </c>
      <c r="G9" s="25">
        <f>SUM(G10:G17)</f>
        <v>135</v>
      </c>
      <c r="H9" s="25">
        <f>SUM(H10:H17)</f>
        <v>40</v>
      </c>
      <c r="I9" s="33"/>
    </row>
    <row r="10" ht="30" customHeight="1" spans="1:14">
      <c r="A10" s="27" t="s">
        <v>14</v>
      </c>
      <c r="B10" s="9">
        <f>4639+134</f>
        <v>4773</v>
      </c>
      <c r="C10" s="9"/>
      <c r="D10" s="28">
        <f>B10*2100*0.6/10000+23.53</f>
        <v>624.93</v>
      </c>
      <c r="E10" s="26"/>
      <c r="F10" s="25"/>
      <c r="G10" s="25"/>
      <c r="H10" s="25"/>
      <c r="I10" s="27" t="s">
        <v>15</v>
      </c>
      <c r="J10" s="3"/>
      <c r="N10" s="34"/>
    </row>
    <row r="11" ht="30" customHeight="1" spans="1:14">
      <c r="A11" s="27" t="s">
        <v>16</v>
      </c>
      <c r="B11" s="9">
        <v>2769</v>
      </c>
      <c r="C11" s="9"/>
      <c r="D11" s="28">
        <f>B11*2100*0.6/10000+13.37</f>
        <v>362.26</v>
      </c>
      <c r="E11" s="26"/>
      <c r="F11" s="25"/>
      <c r="G11" s="25"/>
      <c r="H11" s="25"/>
      <c r="I11" s="33"/>
      <c r="J11" s="3"/>
      <c r="N11" s="34"/>
    </row>
    <row r="12" ht="30" customHeight="1" spans="1:14">
      <c r="A12" s="27" t="s">
        <v>17</v>
      </c>
      <c r="B12" s="9">
        <f>1439</f>
        <v>1439</v>
      </c>
      <c r="C12" s="9">
        <v>344</v>
      </c>
      <c r="D12" s="28">
        <f>(1095*2100*0.6+344*2400)/10000+6.92</f>
        <v>227.45</v>
      </c>
      <c r="E12" s="26"/>
      <c r="F12" s="25"/>
      <c r="G12" s="25"/>
      <c r="H12" s="25"/>
      <c r="I12" s="33"/>
      <c r="J12" s="3"/>
      <c r="N12" s="34"/>
    </row>
    <row r="13" ht="30" customHeight="1" spans="1:14">
      <c r="A13" s="27" t="s">
        <v>18</v>
      </c>
      <c r="B13" s="9">
        <v>194</v>
      </c>
      <c r="C13" s="9"/>
      <c r="D13" s="28">
        <f t="shared" ref="D13:D15" si="1">B13*2100*0.6/10000</f>
        <v>24.44</v>
      </c>
      <c r="E13" s="26"/>
      <c r="F13" s="25"/>
      <c r="G13" s="25"/>
      <c r="H13" s="25"/>
      <c r="I13" s="33"/>
      <c r="J13" s="3"/>
      <c r="K13"/>
      <c r="L13"/>
      <c r="M13" s="3"/>
      <c r="N13" s="34"/>
    </row>
    <row r="14" ht="30" customHeight="1" spans="1:14">
      <c r="A14" s="27" t="s">
        <v>19</v>
      </c>
      <c r="B14" s="9">
        <v>250</v>
      </c>
      <c r="C14" s="9"/>
      <c r="D14" s="28">
        <f>B14*2100*0.6/10000</f>
        <v>31.5</v>
      </c>
      <c r="E14" s="26"/>
      <c r="F14" s="25"/>
      <c r="G14" s="25"/>
      <c r="H14" s="25"/>
      <c r="I14" s="33"/>
      <c r="J14" s="3"/>
      <c r="N14" s="34"/>
    </row>
    <row r="15" ht="30" customHeight="1" spans="1:14">
      <c r="A15" s="27" t="s">
        <v>20</v>
      </c>
      <c r="B15" s="9">
        <v>0</v>
      </c>
      <c r="C15" s="9"/>
      <c r="D15" s="28">
        <f>B15*2100*0.6/10000</f>
        <v>0</v>
      </c>
      <c r="E15" s="26">
        <v>627</v>
      </c>
      <c r="F15" s="25">
        <f t="shared" ref="F15:F17" si="2">G15+H15</f>
        <v>150</v>
      </c>
      <c r="G15" s="25">
        <v>110</v>
      </c>
      <c r="H15" s="25">
        <v>40</v>
      </c>
      <c r="I15" s="33"/>
      <c r="J15" s="3"/>
      <c r="N15" s="34"/>
    </row>
    <row r="16" ht="51" customHeight="1" spans="1:10">
      <c r="A16" s="29" t="s">
        <v>21</v>
      </c>
      <c r="B16" s="30">
        <v>713</v>
      </c>
      <c r="C16" s="30"/>
      <c r="D16" s="28">
        <f>B16*2100*0.6/10000+0.92+1.38</f>
        <v>92.14</v>
      </c>
      <c r="E16" s="31">
        <v>50</v>
      </c>
      <c r="F16" s="25">
        <f>G16+H16</f>
        <v>6</v>
      </c>
      <c r="G16" s="32">
        <f t="shared" ref="G15:G17" si="3">E16*2000*0.6/10000</f>
        <v>6</v>
      </c>
      <c r="H16" s="32"/>
      <c r="I16" s="35" t="s">
        <v>22</v>
      </c>
      <c r="J16" s="3"/>
    </row>
    <row r="17" ht="66" customHeight="1" spans="1:11">
      <c r="A17" s="27" t="s">
        <v>23</v>
      </c>
      <c r="B17" s="24">
        <v>1396</v>
      </c>
      <c r="C17" s="24">
        <v>170</v>
      </c>
      <c r="D17" s="28">
        <f>(1226*2100*0.6+170*2400)/10000</f>
        <v>195.28</v>
      </c>
      <c r="E17" s="26">
        <v>156</v>
      </c>
      <c r="F17" s="25">
        <f>G17+H17</f>
        <v>19</v>
      </c>
      <c r="G17" s="25">
        <v>19</v>
      </c>
      <c r="H17" s="25"/>
      <c r="I17" s="36" t="s">
        <v>24</v>
      </c>
      <c r="J17" s="3"/>
      <c r="K17" s="37"/>
    </row>
  </sheetData>
  <mergeCells count="12">
    <mergeCell ref="B6:D6"/>
    <mergeCell ref="E6:H6"/>
    <mergeCell ref="A6:A8"/>
    <mergeCell ref="B7:B8"/>
    <mergeCell ref="C7:C8"/>
    <mergeCell ref="D7:D8"/>
    <mergeCell ref="E7:E8"/>
    <mergeCell ref="F7:F8"/>
    <mergeCell ref="G7:G8"/>
    <mergeCell ref="H7:H8"/>
    <mergeCell ref="I6:I8"/>
    <mergeCell ref="A2:I5"/>
  </mergeCells>
  <printOptions horizontalCentered="1"/>
  <pageMargins left="0.786805555555556" right="0.275" top="0.354166666666667" bottom="0.432638888888889" header="0.196527777777778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维道</cp:lastModifiedBy>
  <dcterms:created xsi:type="dcterms:W3CDTF">2021-02-20T15:38:00Z</dcterms:created>
  <dcterms:modified xsi:type="dcterms:W3CDTF">2021-04-15T06:49:01Z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2052-9.1.0.5113</vt:lpwstr>
  </property>
</Properties>
</file>