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1" sheetId="1" r:id="rId1"/>
    <sheet name="附件2" sheetId="2" r:id="rId2"/>
  </sheets>
  <definedNames>
    <definedName name="_xlnm.Print_Area" localSheetId="0">附件1!$A$1:V10</definedName>
    <definedName name="_xlnm.Print_Area" localSheetId="1">附件2!$A$1:D7</definedName>
  </definedNames>
  <calcPr calcId="144525"/>
</workbook>
</file>

<file path=xl/sharedStrings.xml><?xml version="1.0" encoding="utf-8"?>
<sst xmlns="http://schemas.openxmlformats.org/spreadsheetml/2006/main" count="29">
  <si>
    <t>附件1</t>
  </si>
  <si>
    <t>普通高中学生免学费经费安排表</t>
  </si>
  <si>
    <t>学校</t>
  </si>
  <si>
    <t>2020年免学杂费人数（人）</t>
  </si>
  <si>
    <t>2020年资金结算情况（万元）</t>
  </si>
  <si>
    <t>2021年资金下达情况（万元）</t>
  </si>
  <si>
    <t>总计</t>
  </si>
  <si>
    <t>春季</t>
  </si>
  <si>
    <t>秋季</t>
  </si>
  <si>
    <t>应拨付资金</t>
  </si>
  <si>
    <t>2019年结转资金</t>
  </si>
  <si>
    <t>莆财教[2020]48号
下达资金</t>
  </si>
  <si>
    <t>结转资金</t>
  </si>
  <si>
    <t>预计应拨付资金</t>
  </si>
  <si>
    <t>本次实际下达资金</t>
  </si>
  <si>
    <t>合计</t>
  </si>
  <si>
    <t>省</t>
  </si>
  <si>
    <t>市</t>
  </si>
  <si>
    <t>莆田第一中学</t>
  </si>
  <si>
    <t>莆田第二中学</t>
  </si>
  <si>
    <t>莆田擢英中学</t>
  </si>
  <si>
    <t>莆田哲理中学</t>
  </si>
  <si>
    <t>附件2</t>
  </si>
  <si>
    <t>普通高中学生助学金经费安排表</t>
  </si>
  <si>
    <t>单位</t>
  </si>
  <si>
    <t>2020年资金下达情况（万元）</t>
  </si>
  <si>
    <t>省提前下达资金</t>
  </si>
  <si>
    <t>市本级配套资金</t>
  </si>
  <si>
    <t>莆田市职业技术教育中心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</si>
</sst>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177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6"/>
      <color indexed="8"/>
      <name val="方正小标宋简体"/>
      <charset val="134"/>
    </font>
    <font>
      <sz val="14"/>
      <color indexed="8"/>
      <name val="仿宋_GB2312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"/>
  <sheetViews>
    <sheetView tabSelected="1" view="pageBreakPreview" zoomScaleNormal="85" zoomScaleSheetLayoutView="100" workbookViewId="0">
      <selection activeCell="H20" sqref="H20"/>
    </sheetView>
  </sheetViews>
  <sheetFormatPr defaultColWidth="9" defaultRowHeight="25" customHeight="1"/>
  <cols>
    <col min="1" max="1" width="8.66666666666667" style="1" customWidth="1"/>
    <col min="2" max="4" width="3.775" style="1" customWidth="1"/>
    <col min="5" max="7" width="7.10833333333333" style="1" customWidth="1"/>
    <col min="8" max="8" width="7.775" style="1" customWidth="1"/>
    <col min="9" max="22" width="7.10833333333333" style="1" customWidth="1"/>
    <col min="23" max="23" width="9" style="1"/>
    <col min="24" max="24" width="9.66666666666667" style="1"/>
    <col min="25" max="16384" width="9" style="1"/>
  </cols>
  <sheetData>
    <row r="1" ht="21" customHeight="1" spans="1:3">
      <c r="A1" s="3" t="s">
        <v>0</v>
      </c>
      <c r="B1" s="8"/>
      <c r="C1" s="8"/>
    </row>
    <row r="2" s="1" customFormat="1" ht="27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2" customFormat="1" ht="44" customHeight="1" spans="1:22">
      <c r="A3" s="5" t="s">
        <v>2</v>
      </c>
      <c r="B3" s="9" t="s">
        <v>3</v>
      </c>
      <c r="C3" s="10"/>
      <c r="D3" s="11"/>
      <c r="E3" s="5" t="s">
        <v>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">
        <v>5</v>
      </c>
      <c r="R3" s="5"/>
      <c r="S3" s="5"/>
      <c r="T3" s="5"/>
      <c r="U3" s="5"/>
      <c r="V3" s="5"/>
    </row>
    <row r="4" s="2" customFormat="1" ht="30" customHeight="1" spans="1:22">
      <c r="A4" s="5"/>
      <c r="B4" s="5" t="s">
        <v>6</v>
      </c>
      <c r="C4" s="5" t="s">
        <v>7</v>
      </c>
      <c r="D4" s="5" t="s">
        <v>8</v>
      </c>
      <c r="E4" s="5" t="s">
        <v>9</v>
      </c>
      <c r="F4" s="5"/>
      <c r="G4" s="5"/>
      <c r="H4" s="9" t="s">
        <v>10</v>
      </c>
      <c r="I4" s="10"/>
      <c r="J4" s="1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</row>
    <row r="5" s="2" customFormat="1" ht="21" customHeight="1" spans="1:22">
      <c r="A5" s="5"/>
      <c r="B5" s="5"/>
      <c r="C5" s="5"/>
      <c r="D5" s="5"/>
      <c r="E5" s="5" t="s">
        <v>15</v>
      </c>
      <c r="F5" s="5" t="s">
        <v>16</v>
      </c>
      <c r="G5" s="5" t="s">
        <v>17</v>
      </c>
      <c r="H5" s="5" t="s">
        <v>15</v>
      </c>
      <c r="I5" s="5" t="s">
        <v>16</v>
      </c>
      <c r="J5" s="5" t="s">
        <v>17</v>
      </c>
      <c r="K5" s="5" t="s">
        <v>15</v>
      </c>
      <c r="L5" s="5" t="s">
        <v>16</v>
      </c>
      <c r="M5" s="5" t="s">
        <v>17</v>
      </c>
      <c r="N5" s="5" t="s">
        <v>15</v>
      </c>
      <c r="O5" s="5" t="s">
        <v>16</v>
      </c>
      <c r="P5" s="5" t="s">
        <v>17</v>
      </c>
      <c r="Q5" s="5" t="s">
        <v>15</v>
      </c>
      <c r="R5" s="5" t="s">
        <v>16</v>
      </c>
      <c r="S5" s="5" t="s">
        <v>17</v>
      </c>
      <c r="T5" s="5" t="s">
        <v>15</v>
      </c>
      <c r="U5" s="5" t="s">
        <v>16</v>
      </c>
      <c r="V5" s="5" t="s">
        <v>17</v>
      </c>
    </row>
    <row r="6" s="2" customFormat="1" ht="36" customHeight="1" spans="1:22">
      <c r="A6" s="5" t="s">
        <v>18</v>
      </c>
      <c r="B6" s="5">
        <f t="shared" ref="B6:B9" si="0">SUM(C6:D6)</f>
        <v>89</v>
      </c>
      <c r="C6" s="12">
        <v>50</v>
      </c>
      <c r="D6" s="5">
        <v>39</v>
      </c>
      <c r="E6" s="13">
        <f>B6*0.08</f>
        <v>7.12</v>
      </c>
      <c r="F6" s="13">
        <f t="shared" ref="F6:F9" si="1">E6*0.6</f>
        <v>4.272</v>
      </c>
      <c r="G6" s="13">
        <f t="shared" ref="G6:G9" si="2">E6*0.4</f>
        <v>2.848</v>
      </c>
      <c r="H6" s="6">
        <f t="shared" ref="H6:H10" si="3">I6+J6</f>
        <v>2.15</v>
      </c>
      <c r="I6" s="13">
        <v>0.96</v>
      </c>
      <c r="J6" s="13">
        <v>1.19</v>
      </c>
      <c r="K6" s="13">
        <f t="shared" ref="K6:K9" si="4">SUM(L6:M6)</f>
        <v>7.604</v>
      </c>
      <c r="L6" s="6">
        <v>5.21</v>
      </c>
      <c r="M6" s="13">
        <v>2.394</v>
      </c>
      <c r="N6" s="13">
        <f>SUM(O6:P6)</f>
        <v>2.634</v>
      </c>
      <c r="O6" s="13">
        <f t="shared" ref="O6:O9" si="5">I6+L6-F6</f>
        <v>1.898</v>
      </c>
      <c r="P6" s="13">
        <f>J6+M6-G6</f>
        <v>0.736</v>
      </c>
      <c r="Q6" s="13">
        <f>SUM(R6:S6)</f>
        <v>6.24</v>
      </c>
      <c r="R6" s="13">
        <v>3.744</v>
      </c>
      <c r="S6" s="13">
        <v>2.496</v>
      </c>
      <c r="T6" s="13">
        <f t="shared" ref="T6:T9" si="6">SUM(U6:V6)</f>
        <v>3.606</v>
      </c>
      <c r="U6" s="13">
        <v>3.2</v>
      </c>
      <c r="V6" s="13">
        <v>0.406</v>
      </c>
    </row>
    <row r="7" s="2" customFormat="1" ht="36" customHeight="1" spans="1:22">
      <c r="A7" s="5" t="s">
        <v>19</v>
      </c>
      <c r="B7" s="5">
        <f>SUM(C7:D7)</f>
        <v>76</v>
      </c>
      <c r="C7" s="12">
        <v>37</v>
      </c>
      <c r="D7" s="5">
        <v>39</v>
      </c>
      <c r="E7" s="13">
        <f t="shared" ref="E6:E9" si="7">B7*0.08</f>
        <v>6.08</v>
      </c>
      <c r="F7" s="13">
        <f>E7*0.6</f>
        <v>3.648</v>
      </c>
      <c r="G7" s="13">
        <f>E7*0.4</f>
        <v>2.432</v>
      </c>
      <c r="H7" s="14">
        <f>I7+J7</f>
        <v>-0.224</v>
      </c>
      <c r="I7" s="13">
        <v>-0.148</v>
      </c>
      <c r="J7" s="13">
        <v>-0.076</v>
      </c>
      <c r="K7" s="13">
        <f>SUM(L7:M7)</f>
        <v>4.944</v>
      </c>
      <c r="L7" s="6">
        <v>2.98</v>
      </c>
      <c r="M7" s="13">
        <v>1.964</v>
      </c>
      <c r="N7" s="13">
        <f t="shared" ref="N6:N9" si="8">SUM(O7:P7)</f>
        <v>-1.36</v>
      </c>
      <c r="O7" s="13">
        <f>I7+L7-F7</f>
        <v>-0.816</v>
      </c>
      <c r="P7" s="13">
        <f>J7+M7-G7</f>
        <v>-0.544000000000001</v>
      </c>
      <c r="Q7" s="13">
        <f t="shared" ref="Q6:Q10" si="9">SUM(R7:S7)</f>
        <v>6.24</v>
      </c>
      <c r="R7" s="13">
        <v>3.744</v>
      </c>
      <c r="S7" s="13">
        <v>2.496</v>
      </c>
      <c r="T7" s="13">
        <f>SUM(U7:V7)</f>
        <v>7.6</v>
      </c>
      <c r="U7" s="13">
        <f>R7-O7</f>
        <v>4.56</v>
      </c>
      <c r="V7" s="13">
        <f>S7-P7</f>
        <v>3.04</v>
      </c>
    </row>
    <row r="8" s="2" customFormat="1" ht="36" customHeight="1" spans="1:22">
      <c r="A8" s="5" t="s">
        <v>20</v>
      </c>
      <c r="B8" s="5">
        <f>SUM(C8:D8)</f>
        <v>3</v>
      </c>
      <c r="C8" s="12">
        <v>3</v>
      </c>
      <c r="D8" s="5">
        <v>0</v>
      </c>
      <c r="E8" s="13">
        <f>B8*0.08</f>
        <v>0.24</v>
      </c>
      <c r="F8" s="13">
        <f>E8*0.6</f>
        <v>0.144</v>
      </c>
      <c r="G8" s="13">
        <f>E8*0.4</f>
        <v>0.096</v>
      </c>
      <c r="H8" s="14">
        <f>I8+J8</f>
        <v>0.678</v>
      </c>
      <c r="I8" s="13">
        <v>0.394</v>
      </c>
      <c r="J8" s="13">
        <v>0.284</v>
      </c>
      <c r="K8" s="13">
        <f>SUM(L8:M8)</f>
        <v>0.0419999999999998</v>
      </c>
      <c r="L8" s="6">
        <v>0.0379999999999999</v>
      </c>
      <c r="M8" s="13">
        <v>0.00399999999999989</v>
      </c>
      <c r="N8" s="13">
        <f>SUM(O8:P8)</f>
        <v>0.48</v>
      </c>
      <c r="O8" s="13">
        <f>I8+L8-F8</f>
        <v>0.288</v>
      </c>
      <c r="P8" s="13">
        <f t="shared" ref="P6:P9" si="10">J8+M8-G8</f>
        <v>0.192</v>
      </c>
      <c r="Q8" s="13">
        <f>SUM(R8:S8)</f>
        <v>0</v>
      </c>
      <c r="R8" s="13">
        <v>0</v>
      </c>
      <c r="S8" s="13">
        <v>0</v>
      </c>
      <c r="T8" s="13">
        <f>SUM(U8:V8)</f>
        <v>0</v>
      </c>
      <c r="U8" s="13">
        <v>0</v>
      </c>
      <c r="V8" s="13">
        <v>0</v>
      </c>
    </row>
    <row r="9" s="2" customFormat="1" ht="36" customHeight="1" spans="1:22">
      <c r="A9" s="5" t="s">
        <v>21</v>
      </c>
      <c r="B9" s="5">
        <f>SUM(C9:D9)</f>
        <v>12</v>
      </c>
      <c r="C9" s="12">
        <v>8</v>
      </c>
      <c r="D9" s="5">
        <v>4</v>
      </c>
      <c r="E9" s="13">
        <f>B9*0.08</f>
        <v>0.96</v>
      </c>
      <c r="F9" s="13">
        <f>E9*0.6</f>
        <v>0.576</v>
      </c>
      <c r="G9" s="13">
        <f>E9*0.4</f>
        <v>0.384</v>
      </c>
      <c r="H9" s="6">
        <f>I9+J9</f>
        <v>0.0999999999999999</v>
      </c>
      <c r="I9" s="13">
        <v>0.044</v>
      </c>
      <c r="J9" s="13">
        <v>0.0559999999999999</v>
      </c>
      <c r="K9" s="13">
        <f>SUM(L9:M9)</f>
        <v>1.26</v>
      </c>
      <c r="L9" s="6">
        <v>0.772</v>
      </c>
      <c r="M9" s="13">
        <v>0.488</v>
      </c>
      <c r="N9" s="13">
        <f>SUM(O9:P9)</f>
        <v>0.4</v>
      </c>
      <c r="O9" s="13">
        <f>I9+L9-F9</f>
        <v>0.24</v>
      </c>
      <c r="P9" s="13">
        <f>J9+M9-G9</f>
        <v>0.16</v>
      </c>
      <c r="Q9" s="13">
        <f>SUM(R9:S9)</f>
        <v>0.64</v>
      </c>
      <c r="R9" s="13">
        <v>0.384</v>
      </c>
      <c r="S9" s="13">
        <v>0.256</v>
      </c>
      <c r="T9" s="13">
        <f>SUM(U9:V9)</f>
        <v>0.24</v>
      </c>
      <c r="U9" s="13">
        <v>0.24</v>
      </c>
      <c r="V9" s="13">
        <v>0</v>
      </c>
    </row>
    <row r="10" s="2" customFormat="1" ht="36" customHeight="1" spans="1:22">
      <c r="A10" s="5" t="s">
        <v>15</v>
      </c>
      <c r="B10" s="5">
        <f>SUM(B6:B9)</f>
        <v>180</v>
      </c>
      <c r="C10" s="5">
        <f t="shared" ref="C10:P10" si="11">SUM(C6:C9)</f>
        <v>98</v>
      </c>
      <c r="D10" s="5">
        <f>SUM(D6:D9)</f>
        <v>82</v>
      </c>
      <c r="E10" s="5">
        <f>SUM(E6:E9)</f>
        <v>14.4</v>
      </c>
      <c r="F10" s="5">
        <f>SUM(F6:F9)</f>
        <v>8.64</v>
      </c>
      <c r="G10" s="5">
        <f>SUM(G6:G9)</f>
        <v>5.76</v>
      </c>
      <c r="H10" s="14">
        <f>I10+J10</f>
        <v>2.704</v>
      </c>
      <c r="I10" s="5">
        <f t="shared" ref="I10:P10" si="12">SUM(I6:I9)</f>
        <v>1.25</v>
      </c>
      <c r="J10" s="5">
        <f>SUM(J6:J9)</f>
        <v>1.454</v>
      </c>
      <c r="K10" s="5">
        <f>SUM(K6:K9)</f>
        <v>13.85</v>
      </c>
      <c r="L10" s="5">
        <f>SUM(L6:L9)</f>
        <v>9</v>
      </c>
      <c r="M10" s="5">
        <f>SUM(M6:M9)</f>
        <v>4.85</v>
      </c>
      <c r="N10" s="5">
        <f>SUM(N6:N9)</f>
        <v>2.154</v>
      </c>
      <c r="O10" s="5">
        <f>SUM(O6:O9)</f>
        <v>1.61</v>
      </c>
      <c r="P10" s="5">
        <f>SUM(P6:P9)</f>
        <v>0.543999999999999</v>
      </c>
      <c r="Q10" s="13">
        <f>SUM(R10:S10)</f>
        <v>13.12</v>
      </c>
      <c r="R10" s="5">
        <f t="shared" ref="R10:V10" si="13">SUM(R6:R9)</f>
        <v>7.872</v>
      </c>
      <c r="S10" s="5">
        <f>SUM(S6:S9)</f>
        <v>5.248</v>
      </c>
      <c r="T10" s="5">
        <f>SUM(T6:T9)</f>
        <v>11.446</v>
      </c>
      <c r="U10" s="5">
        <f>SUM(U6:U9)</f>
        <v>8</v>
      </c>
      <c r="V10" s="5">
        <f>SUM(V6:V9)</f>
        <v>3.446</v>
      </c>
    </row>
  </sheetData>
  <mergeCells count="14">
    <mergeCell ref="A2:V2"/>
    <mergeCell ref="B3:D3"/>
    <mergeCell ref="E3:P3"/>
    <mergeCell ref="Q3:V3"/>
    <mergeCell ref="E4:G4"/>
    <mergeCell ref="H4:J4"/>
    <mergeCell ref="K4:M4"/>
    <mergeCell ref="N4:P4"/>
    <mergeCell ref="Q4:S4"/>
    <mergeCell ref="T4:V4"/>
    <mergeCell ref="A3:A5"/>
    <mergeCell ref="B4:B5"/>
    <mergeCell ref="C4:C5"/>
    <mergeCell ref="D4:D5"/>
  </mergeCells>
  <pageMargins left="0.15625" right="0.118055555555556" top="0.668055555555556" bottom="1" header="0.354166666666667" footer="0.511805555555556"/>
  <pageSetup paperSize="9" scale="98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view="pageBreakPreview" zoomScaleNormal="100" zoomScaleSheetLayoutView="100" workbookViewId="0">
      <selection activeCell="B8" sqref="B8"/>
    </sheetView>
  </sheetViews>
  <sheetFormatPr defaultColWidth="9" defaultRowHeight="25" customHeight="1" outlineLevelRow="6" outlineLevelCol="7"/>
  <cols>
    <col min="1" max="1" width="23.2166666666667" style="1" customWidth="1"/>
    <col min="2" max="2" width="17.8833333333333" style="1" customWidth="1"/>
    <col min="3" max="3" width="17.2833333333333" style="1" customWidth="1"/>
    <col min="4" max="4" width="19.05" style="1" customWidth="1"/>
    <col min="5" max="16360" width="9" style="1"/>
  </cols>
  <sheetData>
    <row r="1" s="1" customFormat="1" ht="21" customHeight="1" spans="1:1">
      <c r="A1" s="3" t="s">
        <v>22</v>
      </c>
    </row>
    <row r="2" s="1" customFormat="1" ht="34" customHeight="1" spans="1:4">
      <c r="A2" s="4" t="s">
        <v>23</v>
      </c>
      <c r="B2" s="4"/>
      <c r="C2" s="4"/>
      <c r="D2" s="4"/>
    </row>
    <row r="3" s="2" customFormat="1" ht="33" customHeight="1" spans="1:4">
      <c r="A3" s="5" t="s">
        <v>24</v>
      </c>
      <c r="B3" s="5" t="s">
        <v>25</v>
      </c>
      <c r="C3" s="5"/>
      <c r="D3" s="5"/>
    </row>
    <row r="4" s="2" customFormat="1" ht="33" customHeight="1" spans="1:4">
      <c r="A4" s="5"/>
      <c r="B4" s="5" t="s">
        <v>15</v>
      </c>
      <c r="C4" s="5" t="s">
        <v>26</v>
      </c>
      <c r="D4" s="5" t="s">
        <v>27</v>
      </c>
    </row>
    <row r="5" s="2" customFormat="1" ht="36" customHeight="1" spans="1:4">
      <c r="A5" s="5" t="s">
        <v>28</v>
      </c>
      <c r="B5" s="6">
        <f>SUM(C5:D5)</f>
        <v>55</v>
      </c>
      <c r="C5" s="6">
        <v>33</v>
      </c>
      <c r="D5" s="6">
        <v>22</v>
      </c>
    </row>
    <row r="6" s="2" customFormat="1" ht="36" customHeight="1" spans="1:4">
      <c r="A6" s="5" t="s">
        <v>15</v>
      </c>
      <c r="B6" s="7">
        <f>SUM(B5:B5)</f>
        <v>55</v>
      </c>
      <c r="C6" s="7">
        <f>SUM(C5:C5)</f>
        <v>33</v>
      </c>
      <c r="D6" s="7">
        <f>SUM(D5:D5)</f>
        <v>22</v>
      </c>
    </row>
    <row r="7" customHeight="1" spans="8:8">
      <c r="H7" s="1">
        <f>33/0.6*0.4</f>
        <v>22</v>
      </c>
    </row>
  </sheetData>
  <mergeCells count="3">
    <mergeCell ref="A2:D2"/>
    <mergeCell ref="B3:D3"/>
    <mergeCell ref="A3:A4"/>
  </mergeCells>
  <pageMargins left="1.02291666666667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维道</cp:lastModifiedBy>
  <dcterms:created xsi:type="dcterms:W3CDTF">2021-01-21T14:42:00Z</dcterms:created>
  <dcterms:modified xsi:type="dcterms:W3CDTF">2021-04-15T06:47:42Z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